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Segundo trimestre\Cuadros Excel WEB (Valores)\"/>
    </mc:Choice>
  </mc:AlternateContent>
  <bookViews>
    <workbookView xWindow="0" yWindow="0" windowWidth="21600" windowHeight="9735"/>
  </bookViews>
  <sheets>
    <sheet name="Cuadro 2 PA" sheetId="1" r:id="rId1"/>
  </sheets>
  <definedNames>
    <definedName name="_xlnm.Print_Area" localSheetId="0">'Cuadro 2 PA'!$A$1:$P$66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1" l="1"/>
  <c r="M57" i="1" s="1"/>
  <c r="H60" i="1"/>
  <c r="C60" i="1"/>
  <c r="M59" i="1"/>
  <c r="H59" i="1"/>
  <c r="C59" i="1"/>
  <c r="M58" i="1"/>
  <c r="H58" i="1"/>
  <c r="C58" i="1"/>
  <c r="C57" i="1" s="1"/>
  <c r="O57" i="1"/>
  <c r="N57" i="1"/>
  <c r="L57" i="1"/>
  <c r="K57" i="1"/>
  <c r="J57" i="1"/>
  <c r="I57" i="1"/>
  <c r="H57" i="1"/>
  <c r="G57" i="1"/>
  <c r="F57" i="1"/>
  <c r="E57" i="1"/>
  <c r="D57" i="1"/>
  <c r="M53" i="1"/>
  <c r="H53" i="1"/>
  <c r="C53" i="1"/>
  <c r="M52" i="1"/>
  <c r="H52" i="1"/>
  <c r="C52" i="1"/>
  <c r="M51" i="1"/>
  <c r="H51" i="1"/>
  <c r="C51" i="1"/>
  <c r="M50" i="1"/>
  <c r="H50" i="1"/>
  <c r="C50" i="1"/>
  <c r="C49" i="1" s="1"/>
  <c r="O49" i="1"/>
  <c r="N49" i="1"/>
  <c r="M49" i="1"/>
  <c r="L49" i="1"/>
  <c r="K49" i="1"/>
  <c r="J49" i="1"/>
  <c r="I49" i="1"/>
  <c r="H49" i="1"/>
  <c r="G49" i="1"/>
  <c r="F49" i="1"/>
  <c r="E49" i="1"/>
  <c r="D49" i="1"/>
  <c r="M48" i="1"/>
  <c r="H48" i="1"/>
  <c r="C48" i="1"/>
  <c r="M47" i="1"/>
  <c r="H47" i="1"/>
  <c r="C47" i="1"/>
  <c r="C44" i="1" s="1"/>
  <c r="M46" i="1"/>
  <c r="H46" i="1"/>
  <c r="C46" i="1"/>
  <c r="M45" i="1"/>
  <c r="H45" i="1"/>
  <c r="H44" i="1" s="1"/>
  <c r="H34" i="1" s="1"/>
  <c r="C45" i="1"/>
  <c r="O44" i="1"/>
  <c r="N44" i="1"/>
  <c r="M44" i="1"/>
  <c r="L44" i="1"/>
  <c r="K44" i="1"/>
  <c r="J44" i="1"/>
  <c r="I44" i="1"/>
  <c r="G44" i="1"/>
  <c r="F44" i="1"/>
  <c r="E44" i="1"/>
  <c r="D44" i="1"/>
  <c r="M43" i="1"/>
  <c r="H43" i="1"/>
  <c r="C43" i="1"/>
  <c r="M42" i="1"/>
  <c r="H42" i="1"/>
  <c r="C42" i="1"/>
  <c r="C41" i="1" s="1"/>
  <c r="O41" i="1"/>
  <c r="N41" i="1"/>
  <c r="M41" i="1"/>
  <c r="L41" i="1"/>
  <c r="K41" i="1"/>
  <c r="J41" i="1"/>
  <c r="I41" i="1"/>
  <c r="I34" i="1" s="1"/>
  <c r="H41" i="1"/>
  <c r="G41" i="1"/>
  <c r="F41" i="1"/>
  <c r="E41" i="1"/>
  <c r="E34" i="1" s="1"/>
  <c r="D41" i="1"/>
  <c r="M40" i="1"/>
  <c r="H40" i="1"/>
  <c r="C40" i="1"/>
  <c r="M39" i="1"/>
  <c r="H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M37" i="1"/>
  <c r="H37" i="1"/>
  <c r="C37" i="1"/>
  <c r="M36" i="1"/>
  <c r="M35" i="1" s="1"/>
  <c r="M34" i="1" s="1"/>
  <c r="H36" i="1"/>
  <c r="C36" i="1"/>
  <c r="O35" i="1"/>
  <c r="N35" i="1"/>
  <c r="N34" i="1" s="1"/>
  <c r="L35" i="1"/>
  <c r="K35" i="1"/>
  <c r="J35" i="1"/>
  <c r="J34" i="1" s="1"/>
  <c r="I35" i="1"/>
  <c r="H35" i="1"/>
  <c r="G35" i="1"/>
  <c r="F35" i="1"/>
  <c r="F34" i="1" s="1"/>
  <c r="E35" i="1"/>
  <c r="D35" i="1"/>
  <c r="C35" i="1"/>
  <c r="O34" i="1"/>
  <c r="L34" i="1"/>
  <c r="K34" i="1"/>
  <c r="G34" i="1"/>
  <c r="D34" i="1"/>
  <c r="M32" i="1"/>
  <c r="H32" i="1"/>
  <c r="C32" i="1"/>
  <c r="M31" i="1"/>
  <c r="H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8" i="1"/>
  <c r="N28" i="1"/>
  <c r="M28" i="1"/>
  <c r="L28" i="1"/>
  <c r="K28" i="1"/>
  <c r="J28" i="1"/>
  <c r="I28" i="1"/>
  <c r="G28" i="1"/>
  <c r="F28" i="1"/>
  <c r="E28" i="1"/>
  <c r="D28" i="1"/>
  <c r="M27" i="1"/>
  <c r="H27" i="1"/>
  <c r="C27" i="1"/>
  <c r="M26" i="1"/>
  <c r="H26" i="1"/>
  <c r="H28" i="1" s="1"/>
  <c r="C26" i="1"/>
  <c r="C28" i="1" s="1"/>
  <c r="O24" i="1"/>
  <c r="N24" i="1"/>
  <c r="M24" i="1"/>
  <c r="L24" i="1"/>
  <c r="K24" i="1"/>
  <c r="J24" i="1"/>
  <c r="I24" i="1"/>
  <c r="G24" i="1"/>
  <c r="F24" i="1"/>
  <c r="E24" i="1"/>
  <c r="D24" i="1"/>
  <c r="M23" i="1"/>
  <c r="H23" i="1"/>
  <c r="C23" i="1"/>
  <c r="M22" i="1"/>
  <c r="H22" i="1"/>
  <c r="H24" i="1" s="1"/>
  <c r="C22" i="1"/>
  <c r="C24" i="1" s="1"/>
  <c r="O20" i="1"/>
  <c r="N20" i="1"/>
  <c r="M20" i="1"/>
  <c r="L20" i="1"/>
  <c r="K20" i="1"/>
  <c r="J20" i="1"/>
  <c r="I20" i="1"/>
  <c r="G20" i="1"/>
  <c r="F20" i="1"/>
  <c r="E20" i="1"/>
  <c r="D20" i="1"/>
  <c r="M19" i="1"/>
  <c r="H19" i="1"/>
  <c r="C19" i="1"/>
  <c r="M18" i="1"/>
  <c r="H18" i="1"/>
  <c r="H20" i="1" s="1"/>
  <c r="C18" i="1"/>
  <c r="C20" i="1" s="1"/>
  <c r="O17" i="1"/>
  <c r="O21" i="1" s="1"/>
  <c r="O25" i="1" s="1"/>
  <c r="N17" i="1"/>
  <c r="N21" i="1" s="1"/>
  <c r="N25" i="1" s="1"/>
  <c r="M17" i="1"/>
  <c r="M21" i="1" s="1"/>
  <c r="M25" i="1" s="1"/>
  <c r="L17" i="1"/>
  <c r="L21" i="1" s="1"/>
  <c r="L25" i="1" s="1"/>
  <c r="K17" i="1"/>
  <c r="K21" i="1" s="1"/>
  <c r="K25" i="1" s="1"/>
  <c r="J17" i="1"/>
  <c r="J21" i="1" s="1"/>
  <c r="J25" i="1" s="1"/>
  <c r="I17" i="1"/>
  <c r="I21" i="1" s="1"/>
  <c r="I25" i="1" s="1"/>
  <c r="H17" i="1"/>
  <c r="H21" i="1" s="1"/>
  <c r="H25" i="1" s="1"/>
  <c r="G17" i="1"/>
  <c r="G21" i="1" s="1"/>
  <c r="G25" i="1" s="1"/>
  <c r="F17" i="1"/>
  <c r="F21" i="1" s="1"/>
  <c r="F25" i="1" s="1"/>
  <c r="E17" i="1"/>
  <c r="E21" i="1" s="1"/>
  <c r="E25" i="1" s="1"/>
  <c r="D17" i="1"/>
  <c r="D21" i="1" s="1"/>
  <c r="D25" i="1" s="1"/>
  <c r="M16" i="1"/>
  <c r="H16" i="1"/>
  <c r="C16" i="1"/>
  <c r="M15" i="1"/>
  <c r="H15" i="1"/>
  <c r="C15" i="1"/>
  <c r="C17" i="1" l="1"/>
  <c r="C21" i="1" s="1"/>
  <c r="C25" i="1" s="1"/>
  <c r="H29" i="1"/>
  <c r="H14" i="1"/>
  <c r="H33" i="1" s="1"/>
  <c r="H54" i="1" s="1"/>
  <c r="I14" i="1"/>
  <c r="I33" i="1" s="1"/>
  <c r="I54" i="1" s="1"/>
  <c r="I29" i="1"/>
  <c r="G29" i="1"/>
  <c r="G14" i="1"/>
  <c r="G33" i="1" s="1"/>
  <c r="G54" i="1" s="1"/>
  <c r="L29" i="1"/>
  <c r="L14" i="1"/>
  <c r="L33" i="1" s="1"/>
  <c r="L54" i="1" s="1"/>
  <c r="E29" i="1"/>
  <c r="E14" i="1"/>
  <c r="E33" i="1" s="1"/>
  <c r="E54" i="1" s="1"/>
  <c r="M14" i="1"/>
  <c r="M33" i="1" s="1"/>
  <c r="M54" i="1" s="1"/>
  <c r="M29" i="1"/>
  <c r="F14" i="1"/>
  <c r="F33" i="1" s="1"/>
  <c r="F54" i="1" s="1"/>
  <c r="F29" i="1"/>
  <c r="J14" i="1"/>
  <c r="J33" i="1" s="1"/>
  <c r="J54" i="1" s="1"/>
  <c r="J29" i="1"/>
  <c r="N14" i="1"/>
  <c r="N33" i="1" s="1"/>
  <c r="N54" i="1" s="1"/>
  <c r="N29" i="1"/>
  <c r="K29" i="1"/>
  <c r="K14" i="1"/>
  <c r="K33" i="1" s="1"/>
  <c r="K54" i="1" s="1"/>
  <c r="O29" i="1"/>
  <c r="O14" i="1"/>
  <c r="O33" i="1" s="1"/>
  <c r="O54" i="1" s="1"/>
  <c r="D29" i="1"/>
  <c r="D14" i="1"/>
  <c r="D33" i="1" s="1"/>
  <c r="D54" i="1" s="1"/>
  <c r="C34" i="1"/>
  <c r="J55" i="1" l="1"/>
  <c r="J56" i="1"/>
  <c r="L55" i="1"/>
  <c r="L56" i="1" s="1"/>
  <c r="O55" i="1"/>
  <c r="O56" i="1" s="1"/>
  <c r="M55" i="1"/>
  <c r="M56" i="1" s="1"/>
  <c r="I55" i="1"/>
  <c r="I56" i="1" s="1"/>
  <c r="N55" i="1"/>
  <c r="N56" i="1"/>
  <c r="F55" i="1"/>
  <c r="F56" i="1"/>
  <c r="E55" i="1"/>
  <c r="E56" i="1" s="1"/>
  <c r="G55" i="1"/>
  <c r="G56" i="1" s="1"/>
  <c r="H55" i="1"/>
  <c r="H56" i="1" s="1"/>
  <c r="D55" i="1"/>
  <c r="D56" i="1" s="1"/>
  <c r="K55" i="1"/>
  <c r="K56" i="1" s="1"/>
  <c r="C14" i="1"/>
  <c r="C33" i="1" s="1"/>
  <c r="C54" i="1" s="1"/>
  <c r="C29" i="1"/>
  <c r="C55" i="1" l="1"/>
  <c r="C56" i="1" s="1"/>
</calcChain>
</file>

<file path=xl/sharedStrings.xml><?xml version="1.0" encoding="utf-8"?>
<sst xmlns="http://schemas.openxmlformats.org/spreadsheetml/2006/main" count="90" uniqueCount="72">
  <si>
    <t>Cuadro 2. PRESENTACIÓN ANALÍTICA DE LA BALANZA DE PAGOS DE PANAMÁ,</t>
  </si>
  <si>
    <t>Presentación analítica</t>
  </si>
  <si>
    <t>(en millones de balboas)</t>
  </si>
  <si>
    <t>Línea</t>
  </si>
  <si>
    <t>Partida</t>
  </si>
  <si>
    <t>2017 (P)</t>
  </si>
  <si>
    <t>núm.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</si>
  <si>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</si>
  <si>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</si>
  <si>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</si>
  <si>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</si>
  <si>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</si>
  <si>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</si>
  <si>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</si>
  <si>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</si>
  <si>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</si>
  <si>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</si>
  <si>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</si>
  <si>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</si>
  <si>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</si>
  <si>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2018 (P)</t>
  </si>
  <si>
    <t>2019 (E)</t>
  </si>
  <si>
    <t>SEGÚN PARTIDA: AÑOS 2017-18 Y PRIMER SEMESTRE 2019</t>
  </si>
  <si>
    <t xml:space="preserve">Primer </t>
  </si>
  <si>
    <t>semestre</t>
  </si>
  <si>
    <t>A.   Cuenta corriente</t>
  </si>
  <si>
    <t xml:space="preserve">       1.   Bienes fob: exportaciones</t>
  </si>
  <si>
    <t xml:space="preserve">       2.   Bienes fob: importaciones</t>
  </si>
  <si>
    <t xml:space="preserve">             Balanza de bienes</t>
  </si>
  <si>
    <t xml:space="preserve">       3.   Servicios: crédito</t>
  </si>
  <si>
    <t xml:space="preserve">       4.   Servicios: débito</t>
  </si>
  <si>
    <t xml:space="preserve">             Balanza de servicios</t>
  </si>
  <si>
    <t xml:space="preserve">             Balanza de bienes y servicios</t>
  </si>
  <si>
    <t xml:space="preserve">       5.   Renta: crédito</t>
  </si>
  <si>
    <t xml:space="preserve">       6.   Renta: débito</t>
  </si>
  <si>
    <t xml:space="preserve">             Balanza de renta</t>
  </si>
  <si>
    <t xml:space="preserve">             Balanza de bienes, servicios y renta</t>
  </si>
  <si>
    <t xml:space="preserve">       7.   Transferencias corrientes: crédito</t>
  </si>
  <si>
    <t xml:space="preserve">       8.   Transferencias corrientes: débito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</si>
  <si>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</si>
  <si>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</si>
  <si>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</si>
  <si>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9.    Cuenta de capital: crédito</t>
  </si>
  <si>
    <t xml:space="preserve">     10.    Cuenta de capital: débito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</si>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</sst>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 applyBorder="1" applyAlignment="1">
      <alignment horizontal="right"/>
    </xf>
    <xf numFmtId="164" fontId="3" fillId="0" borderId="0" xfId="0" applyNumberFormat="1" applyFont="1" applyFill="1"/>
    <xf numFmtId="0" fontId="1" fillId="0" borderId="0" xfId="0" applyFont="1" applyBorder="1" applyAlignment="1">
      <alignment horizontal="right"/>
    </xf>
    <xf numFmtId="164" fontId="4" fillId="0" borderId="0" xfId="0" applyNumberFormat="1" applyFont="1" applyFill="1"/>
    <xf numFmtId="0" fontId="4" fillId="2" borderId="1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vertical="center"/>
    </xf>
    <xf numFmtId="0" fontId="4" fillId="2" borderId="9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vertical="center"/>
    </xf>
    <xf numFmtId="0" fontId="5" fillId="2" borderId="15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/>
    <xf numFmtId="0" fontId="3" fillId="0" borderId="13" xfId="0" applyNumberFormat="1" applyFont="1" applyFill="1" applyBorder="1" applyAlignment="1" applyProtection="1">
      <alignment horizontal="center"/>
    </xf>
    <xf numFmtId="164" fontId="3" fillId="0" borderId="13" xfId="0" applyNumberFormat="1" applyFont="1" applyFill="1" applyBorder="1" applyAlignment="1" applyProtection="1"/>
    <xf numFmtId="164" fontId="3" fillId="0" borderId="13" xfId="0" applyNumberFormat="1" applyFont="1" applyFill="1" applyBorder="1"/>
    <xf numFmtId="0" fontId="3" fillId="0" borderId="2" xfId="0" applyNumberFormat="1" applyFont="1" applyFill="1" applyBorder="1"/>
    <xf numFmtId="0" fontId="3" fillId="0" borderId="4" xfId="0" applyNumberFormat="1" applyFont="1" applyFill="1" applyBorder="1"/>
    <xf numFmtId="0" fontId="3" fillId="0" borderId="8" xfId="0" applyNumberFormat="1" applyFont="1" applyFill="1" applyBorder="1"/>
    <xf numFmtId="0" fontId="3" fillId="3" borderId="9" xfId="0" applyNumberFormat="1" applyFont="1" applyFill="1" applyBorder="1" applyAlignment="1" applyProtection="1">
      <alignment horizontal="left"/>
    </xf>
    <xf numFmtId="164" fontId="6" fillId="3" borderId="9" xfId="0" applyNumberFormat="1" applyFont="1" applyFill="1" applyBorder="1" applyAlignment="1" applyProtection="1"/>
    <xf numFmtId="164" fontId="6" fillId="3" borderId="9" xfId="0" applyNumberFormat="1" applyFont="1" applyFill="1" applyBorder="1" applyAlignment="1" applyProtection="1">
      <alignment horizontal="right"/>
    </xf>
    <xf numFmtId="0" fontId="3" fillId="0" borderId="7" xfId="0" applyNumberFormat="1" applyFont="1" applyFill="1" applyBorder="1"/>
    <xf numFmtId="0" fontId="3" fillId="3" borderId="14" xfId="0" applyNumberFormat="1" applyFont="1" applyFill="1" applyBorder="1"/>
    <xf numFmtId="164" fontId="6" fillId="3" borderId="14" xfId="0" applyNumberFormat="1" applyFont="1" applyFill="1" applyBorder="1" applyAlignment="1" applyProtection="1"/>
    <xf numFmtId="0" fontId="3" fillId="0" borderId="5" xfId="0" applyNumberFormat="1" applyFont="1" applyFill="1" applyBorder="1"/>
    <xf numFmtId="164" fontId="3" fillId="0" borderId="3" xfId="0" applyNumberFormat="1" applyFont="1" applyFill="1" applyBorder="1"/>
    <xf numFmtId="164" fontId="5" fillId="3" borderId="3" xfId="0" applyNumberFormat="1" applyFont="1" applyFill="1" applyBorder="1" applyAlignment="1" applyProtection="1"/>
    <xf numFmtId="164" fontId="5" fillId="3" borderId="0" xfId="0" applyNumberFormat="1" applyFont="1" applyFill="1" applyBorder="1" applyAlignment="1" applyProtection="1"/>
    <xf numFmtId="164" fontId="3" fillId="0" borderId="0" xfId="0" applyNumberFormat="1" applyFont="1" applyFill="1" applyBorder="1"/>
    <xf numFmtId="164" fontId="6" fillId="3" borderId="0" xfId="0" applyNumberFormat="1" applyFont="1" applyFill="1" applyBorder="1" applyAlignment="1" applyProtection="1"/>
    <xf numFmtId="164" fontId="6" fillId="3" borderId="0" xfId="0" applyNumberFormat="1" applyFont="1" applyFill="1" applyBorder="1" applyAlignment="1" applyProtection="1">
      <alignment horizontal="right"/>
    </xf>
    <xf numFmtId="164" fontId="7" fillId="3" borderId="0" xfId="0" applyNumberFormat="1" applyFont="1" applyFill="1" applyBorder="1" applyAlignment="1" applyProtection="1"/>
    <xf numFmtId="164" fontId="8" fillId="3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/>
    <xf numFmtId="0" fontId="3" fillId="0" borderId="0" xfId="0" applyFont="1" applyBorder="1"/>
    <xf numFmtId="0" fontId="6" fillId="0" borderId="0" xfId="0" applyFont="1" applyFill="1" applyAlignment="1"/>
    <xf numFmtId="0" fontId="5" fillId="2" borderId="14" xfId="0" applyNumberFormat="1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right"/>
    </xf>
    <xf numFmtId="0" fontId="5" fillId="2" borderId="13" xfId="0" applyNumberFormat="1" applyFont="1" applyFill="1" applyBorder="1" applyAlignment="1" applyProtection="1">
      <alignment horizontal="center" vertical="center"/>
    </xf>
    <xf numFmtId="164" fontId="5" fillId="3" borderId="9" xfId="0" applyNumberFormat="1" applyFont="1" applyFill="1" applyBorder="1" applyAlignment="1" applyProtection="1"/>
    <xf numFmtId="0" fontId="4" fillId="2" borderId="1" xfId="0" applyNumberFormat="1" applyFont="1" applyFill="1" applyBorder="1" applyAlignment="1">
      <alignment horizontal="right" vertical="center" wrapText="1"/>
    </xf>
    <xf numFmtId="0" fontId="4" fillId="2" borderId="4" xfId="0" applyNumberFormat="1" applyFont="1" applyFill="1" applyBorder="1" applyAlignment="1">
      <alignment horizontal="right" vertical="center" wrapText="1"/>
    </xf>
    <xf numFmtId="0" fontId="4" fillId="2" borderId="7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left" vertical="center" wrapText="1"/>
    </xf>
    <xf numFmtId="164" fontId="5" fillId="0" borderId="9" xfId="0" applyNumberFormat="1" applyFont="1" applyFill="1" applyBorder="1" applyAlignment="1" applyProtection="1"/>
    <xf numFmtId="164" fontId="6" fillId="0" borderId="9" xfId="0" applyNumberFormat="1" applyFont="1" applyFill="1" applyBorder="1" applyAlignment="1" applyProtection="1"/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7" xfId="0" applyNumberFormat="1" applyFont="1" applyFill="1" applyBorder="1" applyAlignment="1" applyProtection="1">
      <alignment horizontal="center" vertical="center"/>
    </xf>
    <xf numFmtId="165" fontId="5" fillId="2" borderId="10" xfId="0" applyNumberFormat="1" applyFont="1" applyFill="1" applyBorder="1" applyAlignment="1" applyProtection="1">
      <alignment horizontal="center" vertical="center"/>
    </xf>
    <xf numFmtId="165" fontId="5" fillId="2" borderId="11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horizontal="center" vertical="center"/>
    </xf>
    <xf numFmtId="0" fontId="4" fillId="2" borderId="11" xfId="0" applyNumberFormat="1" applyFont="1" applyFill="1" applyBorder="1" applyAlignment="1" applyProtection="1">
      <alignment horizontal="center" vertical="center"/>
    </xf>
    <xf numFmtId="0" fontId="4" fillId="2" borderId="12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activeCell="C13" sqref="C13"/>
    </sheetView>
  </sheetViews>
  <sheetFormatPr baseColWidth="10" defaultColWidth="9.140625" defaultRowHeight="12.75" customHeight="1" x14ac:dyDescent="0.2"/>
  <cols>
    <col min="1" max="1" width="6.7109375" style="4" customWidth="1"/>
    <col min="2" max="2" width="64.7109375" style="29" customWidth="1"/>
    <col min="3" max="7" width="8.5703125" style="4" customWidth="1"/>
    <col min="8" max="8" width="15.7109375" style="4" customWidth="1"/>
    <col min="9" max="12" width="12.7109375" style="4" customWidth="1"/>
    <col min="13" max="13" width="15.7109375" style="4" customWidth="1"/>
    <col min="14" max="15" width="12.7109375" style="4" customWidth="1"/>
    <col min="16" max="16" width="6.7109375" style="4" customWidth="1"/>
    <col min="17" max="16384" width="9.140625" style="4"/>
  </cols>
  <sheetData>
    <row r="1" spans="1:16" ht="12.75" customHeight="1" x14ac:dyDescent="0.2">
      <c r="A1" s="54" t="s">
        <v>16</v>
      </c>
      <c r="B1" s="54"/>
      <c r="C1" s="54"/>
      <c r="D1" s="54"/>
      <c r="E1" s="54"/>
      <c r="F1" s="54"/>
      <c r="G1" s="54"/>
      <c r="H1" s="56" t="s">
        <v>16</v>
      </c>
      <c r="I1" s="56"/>
      <c r="J1" s="56"/>
      <c r="K1" s="56"/>
      <c r="L1" s="56"/>
      <c r="M1" s="56"/>
      <c r="N1" s="56"/>
      <c r="O1" s="56"/>
      <c r="P1" s="56"/>
    </row>
    <row r="2" spans="1:16" ht="12.75" customHeight="1" x14ac:dyDescent="0.2">
      <c r="A2" s="55" t="s">
        <v>17</v>
      </c>
      <c r="B2" s="55"/>
      <c r="C2" s="55"/>
      <c r="D2" s="55"/>
      <c r="E2" s="55"/>
      <c r="F2" s="55"/>
      <c r="G2" s="55"/>
      <c r="H2" s="57" t="s">
        <v>17</v>
      </c>
      <c r="I2" s="57"/>
      <c r="J2" s="57"/>
      <c r="K2" s="57"/>
      <c r="L2" s="57"/>
      <c r="M2" s="57"/>
      <c r="N2" s="57"/>
      <c r="O2" s="57"/>
      <c r="P2" s="57"/>
    </row>
    <row r="3" spans="1:16" ht="12.75" customHeight="1" x14ac:dyDescent="0.2">
      <c r="A3" s="54" t="s">
        <v>18</v>
      </c>
      <c r="B3" s="54"/>
      <c r="C3" s="54"/>
      <c r="D3" s="54"/>
      <c r="E3" s="54"/>
      <c r="F3" s="54"/>
      <c r="G3" s="54"/>
      <c r="H3" s="54" t="s">
        <v>18</v>
      </c>
      <c r="I3" s="54"/>
      <c r="J3" s="54"/>
      <c r="K3" s="54"/>
      <c r="L3" s="54"/>
      <c r="M3" s="54"/>
      <c r="N3" s="54"/>
      <c r="O3" s="54"/>
      <c r="P3" s="54"/>
    </row>
    <row r="4" spans="1:16" ht="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5"/>
    </row>
    <row r="5" spans="1:16" s="6" customFormat="1" ht="12.75" customHeight="1" x14ac:dyDescent="0.2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 t="s">
        <v>0</v>
      </c>
    </row>
    <row r="6" spans="1:16" s="6" customFormat="1" ht="12.75" customHeight="1" x14ac:dyDescent="0.2">
      <c r="A6" s="39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0" t="s">
        <v>22</v>
      </c>
    </row>
    <row r="7" spans="1:16" ht="6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1" customHeight="1" x14ac:dyDescent="0.2">
      <c r="A8" s="43"/>
      <c r="B8" s="7"/>
      <c r="C8" s="51" t="s">
        <v>1</v>
      </c>
      <c r="D8" s="52"/>
      <c r="E8" s="52"/>
      <c r="F8" s="52"/>
      <c r="G8" s="53"/>
      <c r="H8" s="58" t="s">
        <v>1</v>
      </c>
      <c r="I8" s="59"/>
      <c r="J8" s="59"/>
      <c r="K8" s="59"/>
      <c r="L8" s="59"/>
      <c r="M8" s="59"/>
      <c r="N8" s="59"/>
      <c r="O8" s="60"/>
      <c r="P8" s="46"/>
    </row>
    <row r="9" spans="1:16" ht="14.1" customHeight="1" x14ac:dyDescent="0.2">
      <c r="A9" s="44"/>
      <c r="B9" s="8"/>
      <c r="C9" s="61" t="s">
        <v>2</v>
      </c>
      <c r="D9" s="62"/>
      <c r="E9" s="62"/>
      <c r="F9" s="62"/>
      <c r="G9" s="63"/>
      <c r="H9" s="64" t="s">
        <v>2</v>
      </c>
      <c r="I9" s="65"/>
      <c r="J9" s="65"/>
      <c r="K9" s="65"/>
      <c r="L9" s="65"/>
      <c r="M9" s="65"/>
      <c r="N9" s="65"/>
      <c r="O9" s="66"/>
      <c r="P9" s="47"/>
    </row>
    <row r="10" spans="1:16" ht="14.1" customHeight="1" x14ac:dyDescent="0.2">
      <c r="A10" s="44" t="s">
        <v>3</v>
      </c>
      <c r="B10" s="9" t="s">
        <v>4</v>
      </c>
      <c r="C10" s="64" t="s">
        <v>5</v>
      </c>
      <c r="D10" s="65"/>
      <c r="E10" s="65"/>
      <c r="F10" s="65"/>
      <c r="G10" s="66"/>
      <c r="H10" s="67" t="s">
        <v>20</v>
      </c>
      <c r="I10" s="68"/>
      <c r="J10" s="68"/>
      <c r="K10" s="68"/>
      <c r="L10" s="69"/>
      <c r="M10" s="67" t="s">
        <v>21</v>
      </c>
      <c r="N10" s="68"/>
      <c r="O10" s="69"/>
      <c r="P10" s="47" t="s">
        <v>3</v>
      </c>
    </row>
    <row r="11" spans="1:16" ht="14.1" customHeight="1" x14ac:dyDescent="0.2">
      <c r="A11" s="44" t="s">
        <v>6</v>
      </c>
      <c r="B11" s="8"/>
      <c r="C11" s="70" t="s">
        <v>7</v>
      </c>
      <c r="D11" s="72" t="s">
        <v>8</v>
      </c>
      <c r="E11" s="73"/>
      <c r="F11" s="73"/>
      <c r="G11" s="74"/>
      <c r="H11" s="70" t="s">
        <v>7</v>
      </c>
      <c r="I11" s="75" t="s">
        <v>8</v>
      </c>
      <c r="J11" s="76"/>
      <c r="K11" s="76"/>
      <c r="L11" s="77"/>
      <c r="M11" s="41" t="s">
        <v>23</v>
      </c>
      <c r="N11" s="75" t="s">
        <v>8</v>
      </c>
      <c r="O11" s="77"/>
      <c r="P11" s="47" t="s">
        <v>6</v>
      </c>
    </row>
    <row r="12" spans="1:16" ht="14.1" customHeight="1" x14ac:dyDescent="0.2">
      <c r="A12" s="45"/>
      <c r="B12" s="10"/>
      <c r="C12" s="71"/>
      <c r="D12" s="11" t="s">
        <v>9</v>
      </c>
      <c r="E12" s="11" t="s">
        <v>10</v>
      </c>
      <c r="F12" s="11" t="s">
        <v>11</v>
      </c>
      <c r="G12" s="11" t="s">
        <v>12</v>
      </c>
      <c r="H12" s="71"/>
      <c r="I12" s="11" t="s">
        <v>9</v>
      </c>
      <c r="J12" s="11" t="s">
        <v>10</v>
      </c>
      <c r="K12" s="11" t="s">
        <v>11</v>
      </c>
      <c r="L12" s="11" t="s">
        <v>12</v>
      </c>
      <c r="M12" s="38" t="s">
        <v>24</v>
      </c>
      <c r="N12" s="11" t="s">
        <v>9</v>
      </c>
      <c r="O12" s="11" t="s">
        <v>10</v>
      </c>
      <c r="P12" s="48"/>
    </row>
    <row r="13" spans="1:16" ht="6" customHeight="1" x14ac:dyDescent="0.2">
      <c r="A13" s="12"/>
      <c r="B13" s="13"/>
      <c r="C13" s="14"/>
      <c r="D13" s="14"/>
      <c r="E13" s="14"/>
      <c r="F13" s="14"/>
      <c r="G13" s="14"/>
      <c r="H13" s="15"/>
      <c r="I13" s="15"/>
      <c r="J13" s="15"/>
      <c r="K13" s="15"/>
      <c r="L13" s="15"/>
      <c r="M13" s="15"/>
      <c r="N13" s="15"/>
      <c r="O13" s="15"/>
      <c r="P13" s="16"/>
    </row>
    <row r="14" spans="1:16" ht="12.75" customHeight="1" x14ac:dyDescent="0.2">
      <c r="A14" s="17">
        <v>1</v>
      </c>
      <c r="B14" s="19" t="s">
        <v>25</v>
      </c>
      <c r="C14" s="49">
        <f>C25+C26+C27</f>
        <v>-3757.3611000000028</v>
      </c>
      <c r="D14" s="49">
        <f t="shared" ref="D14:G14" si="0">D25+D26+D27</f>
        <v>-844.00319999999942</v>
      </c>
      <c r="E14" s="42">
        <f t="shared" si="0"/>
        <v>-558.77860000000112</v>
      </c>
      <c r="F14" s="42">
        <f t="shared" si="0"/>
        <v>-1319.3619999999987</v>
      </c>
      <c r="G14" s="42">
        <f t="shared" si="0"/>
        <v>-1035.2173000000009</v>
      </c>
      <c r="H14" s="42">
        <f>H25+H26+H27</f>
        <v>-6792.2437200000013</v>
      </c>
      <c r="I14" s="42">
        <f t="shared" ref="I14:L14" si="1">I25+I26+I27</f>
        <v>-2059.3836000000001</v>
      </c>
      <c r="J14" s="42">
        <f t="shared" si="1"/>
        <v>-1458.8893200000005</v>
      </c>
      <c r="K14" s="42">
        <f t="shared" si="1"/>
        <v>-1959.7214999999992</v>
      </c>
      <c r="L14" s="42">
        <f t="shared" si="1"/>
        <v>-1314.2493000000011</v>
      </c>
      <c r="M14" s="42">
        <f>M25+M26+M27</f>
        <v>-3495.3782000000019</v>
      </c>
      <c r="N14" s="42">
        <f t="shared" ref="N14:O14" si="2">N25+N26+N27</f>
        <v>-1782.0062000000019</v>
      </c>
      <c r="O14" s="42">
        <f t="shared" si="2"/>
        <v>-1713.3720000000003</v>
      </c>
      <c r="P14" s="18">
        <v>1</v>
      </c>
    </row>
    <row r="15" spans="1:16" ht="12.75" customHeight="1" x14ac:dyDescent="0.2">
      <c r="A15" s="17">
        <v>2</v>
      </c>
      <c r="B15" s="19" t="s">
        <v>26</v>
      </c>
      <c r="C15" s="20">
        <f>D15+E15+F15+G15</f>
        <v>12469.630499999997</v>
      </c>
      <c r="D15" s="20">
        <v>3063.5312999999996</v>
      </c>
      <c r="E15" s="20">
        <v>3297.1141999999995</v>
      </c>
      <c r="F15" s="20">
        <v>2898.6263999999996</v>
      </c>
      <c r="G15" s="20">
        <v>3210.3586</v>
      </c>
      <c r="H15" s="20">
        <f>I15+J15+K15+L15</f>
        <v>13355.5653</v>
      </c>
      <c r="I15" s="20">
        <v>3476.3539999999998</v>
      </c>
      <c r="J15" s="20">
        <v>3575.8784000000001</v>
      </c>
      <c r="K15" s="20">
        <v>3379.5420000000004</v>
      </c>
      <c r="L15" s="20">
        <v>2923.7909</v>
      </c>
      <c r="M15" s="20">
        <f>N15+O15</f>
        <v>6221.2145</v>
      </c>
      <c r="N15" s="20">
        <v>2923.9746999999998</v>
      </c>
      <c r="O15" s="20">
        <v>3297.2398000000003</v>
      </c>
      <c r="P15" s="18">
        <v>2</v>
      </c>
    </row>
    <row r="16" spans="1:16" ht="12.75" customHeight="1" x14ac:dyDescent="0.2">
      <c r="A16" s="17">
        <v>3</v>
      </c>
      <c r="B16" s="19" t="s">
        <v>27</v>
      </c>
      <c r="C16" s="50">
        <f>D16+E16+F16+G16</f>
        <v>-22291.178</v>
      </c>
      <c r="D16" s="50">
        <v>-5444.2263999999996</v>
      </c>
      <c r="E16" s="20">
        <v>-5600.8289000000004</v>
      </c>
      <c r="F16" s="20">
        <v>-5460.1849999999986</v>
      </c>
      <c r="G16" s="20">
        <v>-5785.9377000000004</v>
      </c>
      <c r="H16" s="20">
        <f>I16+J16+K16+L16</f>
        <v>-23968.797320000001</v>
      </c>
      <c r="I16" s="20">
        <v>-5939.9540999999999</v>
      </c>
      <c r="J16" s="20">
        <v>-6023.3572200000008</v>
      </c>
      <c r="K16" s="20">
        <v>-6211.7421999999997</v>
      </c>
      <c r="L16" s="20">
        <v>-5793.7438000000011</v>
      </c>
      <c r="M16" s="20">
        <f>N16+O16</f>
        <v>-11447.442700000001</v>
      </c>
      <c r="N16" s="20">
        <v>-5541.1784000000007</v>
      </c>
      <c r="O16" s="20">
        <v>-5906.2643000000007</v>
      </c>
      <c r="P16" s="18">
        <v>3</v>
      </c>
    </row>
    <row r="17" spans="1:16" ht="12.75" customHeight="1" x14ac:dyDescent="0.2">
      <c r="A17" s="17">
        <v>4</v>
      </c>
      <c r="B17" s="19" t="s">
        <v>28</v>
      </c>
      <c r="C17" s="42">
        <f>C15+C16</f>
        <v>-9821.5475000000024</v>
      </c>
      <c r="D17" s="42">
        <f t="shared" ref="D17:G17" si="3">D15+D16</f>
        <v>-2380.6950999999999</v>
      </c>
      <c r="E17" s="42">
        <f t="shared" si="3"/>
        <v>-2303.7147000000009</v>
      </c>
      <c r="F17" s="42">
        <f t="shared" si="3"/>
        <v>-2561.5585999999989</v>
      </c>
      <c r="G17" s="42">
        <f t="shared" si="3"/>
        <v>-2575.5791000000004</v>
      </c>
      <c r="H17" s="42">
        <f>H15+H16</f>
        <v>-10613.232020000001</v>
      </c>
      <c r="I17" s="42">
        <f t="shared" ref="I17:L17" si="4">I15+I16</f>
        <v>-2463.6001000000001</v>
      </c>
      <c r="J17" s="42">
        <f t="shared" si="4"/>
        <v>-2447.4788200000007</v>
      </c>
      <c r="K17" s="42">
        <f t="shared" si="4"/>
        <v>-2832.2001999999993</v>
      </c>
      <c r="L17" s="42">
        <f t="shared" si="4"/>
        <v>-2869.9529000000011</v>
      </c>
      <c r="M17" s="42">
        <f>M15+M16</f>
        <v>-5226.2282000000014</v>
      </c>
      <c r="N17" s="42">
        <f t="shared" ref="N17:O17" si="5">N15+N16</f>
        <v>-2617.2037000000009</v>
      </c>
      <c r="O17" s="42">
        <f t="shared" si="5"/>
        <v>-2609.0245000000004</v>
      </c>
      <c r="P17" s="18">
        <v>4</v>
      </c>
    </row>
    <row r="18" spans="1:16" ht="12.75" customHeight="1" x14ac:dyDescent="0.2">
      <c r="A18" s="17">
        <v>5</v>
      </c>
      <c r="B18" s="19" t="s">
        <v>29</v>
      </c>
      <c r="C18" s="20">
        <f>D18+E18+F18+G18</f>
        <v>13897.5985</v>
      </c>
      <c r="D18" s="20">
        <v>3595.2197000000006</v>
      </c>
      <c r="E18" s="20">
        <v>3478.2529</v>
      </c>
      <c r="F18" s="20">
        <v>3366.5664000000002</v>
      </c>
      <c r="G18" s="20">
        <v>3457.5594999999998</v>
      </c>
      <c r="H18" s="20">
        <f>I18+J18+K18+L18</f>
        <v>12923.1911</v>
      </c>
      <c r="I18" s="20">
        <v>3338.3852999999995</v>
      </c>
      <c r="J18" s="20">
        <v>3126.5751000000005</v>
      </c>
      <c r="K18" s="20">
        <v>3181.5765000000001</v>
      </c>
      <c r="L18" s="20">
        <v>3276.6541999999999</v>
      </c>
      <c r="M18" s="20">
        <f t="shared" ref="M18:M19" si="6">N18+O18</f>
        <v>6331.2226999999993</v>
      </c>
      <c r="N18" s="20">
        <v>3313.1631999999991</v>
      </c>
      <c r="O18" s="20">
        <v>3018.0595000000003</v>
      </c>
      <c r="P18" s="18">
        <v>5</v>
      </c>
    </row>
    <row r="19" spans="1:16" ht="12.75" customHeight="1" x14ac:dyDescent="0.2">
      <c r="A19" s="17">
        <v>6</v>
      </c>
      <c r="B19" s="19" t="s">
        <v>30</v>
      </c>
      <c r="C19" s="20">
        <f>D19+E19+F19+G19</f>
        <v>-4666.0043000000005</v>
      </c>
      <c r="D19" s="20">
        <v>-1205.5554</v>
      </c>
      <c r="E19" s="20">
        <v>-1103.7505000000001</v>
      </c>
      <c r="F19" s="20">
        <v>-1145.8283999999999</v>
      </c>
      <c r="G19" s="20">
        <v>-1210.8700000000003</v>
      </c>
      <c r="H19" s="20">
        <f>I19+J19+K19+L19</f>
        <v>-4819.4735999999994</v>
      </c>
      <c r="I19" s="20">
        <v>-1251.7645</v>
      </c>
      <c r="J19" s="20">
        <v>-1145.3232999999998</v>
      </c>
      <c r="K19" s="20">
        <v>-1166.5747999999999</v>
      </c>
      <c r="L19" s="20">
        <v>-1255.8109999999999</v>
      </c>
      <c r="M19" s="20">
        <f t="shared" si="6"/>
        <v>-2545.8842000000004</v>
      </c>
      <c r="N19" s="20">
        <v>-1282.6094000000001</v>
      </c>
      <c r="O19" s="20">
        <v>-1263.2748000000001</v>
      </c>
      <c r="P19" s="18">
        <v>6</v>
      </c>
    </row>
    <row r="20" spans="1:16" ht="12.75" customHeight="1" x14ac:dyDescent="0.2">
      <c r="A20" s="17">
        <v>7</v>
      </c>
      <c r="B20" s="19" t="s">
        <v>31</v>
      </c>
      <c r="C20" s="42">
        <f>C18+C19</f>
        <v>9231.5941999999995</v>
      </c>
      <c r="D20" s="42">
        <f t="shared" ref="D20:G20" si="7">D18+D19</f>
        <v>2389.6643000000004</v>
      </c>
      <c r="E20" s="42">
        <f t="shared" si="7"/>
        <v>2374.5023999999999</v>
      </c>
      <c r="F20" s="42">
        <f t="shared" si="7"/>
        <v>2220.7380000000003</v>
      </c>
      <c r="G20" s="42">
        <f t="shared" si="7"/>
        <v>2246.6894999999995</v>
      </c>
      <c r="H20" s="42">
        <f>H18+H19</f>
        <v>8103.7175000000007</v>
      </c>
      <c r="I20" s="42">
        <f t="shared" ref="I20:L20" si="8">I18+I19</f>
        <v>2086.6207999999997</v>
      </c>
      <c r="J20" s="42">
        <f t="shared" si="8"/>
        <v>1981.2518000000007</v>
      </c>
      <c r="K20" s="42">
        <f t="shared" si="8"/>
        <v>2015.0017000000003</v>
      </c>
      <c r="L20" s="42">
        <f t="shared" si="8"/>
        <v>2020.8432</v>
      </c>
      <c r="M20" s="42">
        <f>M18+M19</f>
        <v>3785.3384999999989</v>
      </c>
      <c r="N20" s="42">
        <f t="shared" ref="N20:O20" si="9">N18+N19</f>
        <v>2030.553799999999</v>
      </c>
      <c r="O20" s="42">
        <f t="shared" si="9"/>
        <v>1754.7847000000002</v>
      </c>
      <c r="P20" s="18">
        <v>7</v>
      </c>
    </row>
    <row r="21" spans="1:16" ht="12.75" customHeight="1" x14ac:dyDescent="0.2">
      <c r="A21" s="17">
        <v>8</v>
      </c>
      <c r="B21" s="19" t="s">
        <v>32</v>
      </c>
      <c r="C21" s="42">
        <f t="shared" ref="C21:O21" si="10">C17+C20</f>
        <v>-589.95330000000286</v>
      </c>
      <c r="D21" s="42">
        <f t="shared" si="10"/>
        <v>8.9692000000004555</v>
      </c>
      <c r="E21" s="42">
        <f t="shared" si="10"/>
        <v>70.787699999998949</v>
      </c>
      <c r="F21" s="42">
        <f t="shared" si="10"/>
        <v>-340.82059999999865</v>
      </c>
      <c r="G21" s="42">
        <f t="shared" si="10"/>
        <v>-328.88960000000088</v>
      </c>
      <c r="H21" s="42">
        <f t="shared" si="10"/>
        <v>-2509.5145200000006</v>
      </c>
      <c r="I21" s="42">
        <f t="shared" si="10"/>
        <v>-376.97930000000042</v>
      </c>
      <c r="J21" s="42">
        <f t="shared" si="10"/>
        <v>-466.22702000000004</v>
      </c>
      <c r="K21" s="42">
        <f t="shared" si="10"/>
        <v>-817.19849999999906</v>
      </c>
      <c r="L21" s="42">
        <f t="shared" si="10"/>
        <v>-849.10970000000111</v>
      </c>
      <c r="M21" s="42">
        <f t="shared" si="10"/>
        <v>-1440.8897000000024</v>
      </c>
      <c r="N21" s="42">
        <f t="shared" si="10"/>
        <v>-586.64990000000194</v>
      </c>
      <c r="O21" s="42">
        <f t="shared" si="10"/>
        <v>-854.23980000000029</v>
      </c>
      <c r="P21" s="18">
        <v>8</v>
      </c>
    </row>
    <row r="22" spans="1:16" ht="12.75" customHeight="1" x14ac:dyDescent="0.2">
      <c r="A22" s="17">
        <v>9</v>
      </c>
      <c r="B22" s="19" t="s">
        <v>33</v>
      </c>
      <c r="C22" s="20">
        <f>D22+E22+F22+G22</f>
        <v>2489.5626999999999</v>
      </c>
      <c r="D22" s="20">
        <v>678.69380000000001</v>
      </c>
      <c r="E22" s="20">
        <v>582.47669999999994</v>
      </c>
      <c r="F22" s="20">
        <v>603.38030000000003</v>
      </c>
      <c r="G22" s="20">
        <v>625.01189999999997</v>
      </c>
      <c r="H22" s="20">
        <f>I22+J22+K22+L22</f>
        <v>2551.5475999999999</v>
      </c>
      <c r="I22" s="20">
        <v>675.16930000000002</v>
      </c>
      <c r="J22" s="20">
        <v>571.44789999999989</v>
      </c>
      <c r="K22" s="20">
        <v>611.17650000000003</v>
      </c>
      <c r="L22" s="20">
        <v>693.75390000000004</v>
      </c>
      <c r="M22" s="20">
        <f t="shared" ref="M22:M23" si="11">N22+O22</f>
        <v>1314.8930999999998</v>
      </c>
      <c r="N22" s="20">
        <v>713.35479999999995</v>
      </c>
      <c r="O22" s="20">
        <v>601.53829999999994</v>
      </c>
      <c r="P22" s="18">
        <v>9</v>
      </c>
    </row>
    <row r="23" spans="1:16" ht="12.75" customHeight="1" x14ac:dyDescent="0.2">
      <c r="A23" s="17">
        <v>10</v>
      </c>
      <c r="B23" s="19" t="s">
        <v>34</v>
      </c>
      <c r="C23" s="20">
        <f>D23+E23+F23+G23</f>
        <v>-5532.5909999999994</v>
      </c>
      <c r="D23" s="20">
        <v>-1513.2366</v>
      </c>
      <c r="E23" s="20">
        <v>-1171.7318</v>
      </c>
      <c r="F23" s="20">
        <v>-1544.8799000000001</v>
      </c>
      <c r="G23" s="20">
        <v>-1302.7427</v>
      </c>
      <c r="H23" s="20">
        <f>I23+J23+K23+L23</f>
        <v>-6764.0680000000002</v>
      </c>
      <c r="I23" s="20">
        <v>-2338.0591999999997</v>
      </c>
      <c r="J23" s="20">
        <v>-1557.0266000000001</v>
      </c>
      <c r="K23" s="20">
        <v>-1721.4483</v>
      </c>
      <c r="L23" s="20">
        <v>-1147.5339000000001</v>
      </c>
      <c r="M23" s="20">
        <f t="shared" si="11"/>
        <v>-3319.9039999999995</v>
      </c>
      <c r="N23" s="20">
        <v>-1890.5080999999998</v>
      </c>
      <c r="O23" s="20">
        <v>-1429.3959</v>
      </c>
      <c r="P23" s="18">
        <v>10</v>
      </c>
    </row>
    <row r="24" spans="1:16" ht="12.75" customHeight="1" x14ac:dyDescent="0.2">
      <c r="A24" s="17">
        <v>11</v>
      </c>
      <c r="B24" s="19" t="s">
        <v>35</v>
      </c>
      <c r="C24" s="42">
        <f>C22+C23</f>
        <v>-3043.0282999999995</v>
      </c>
      <c r="D24" s="42">
        <f t="shared" ref="D24:G24" si="12">D22+D23</f>
        <v>-834.54279999999994</v>
      </c>
      <c r="E24" s="42">
        <f t="shared" si="12"/>
        <v>-589.25510000000008</v>
      </c>
      <c r="F24" s="42">
        <f t="shared" si="12"/>
        <v>-941.4996000000001</v>
      </c>
      <c r="G24" s="42">
        <f t="shared" si="12"/>
        <v>-677.73080000000004</v>
      </c>
      <c r="H24" s="42">
        <f>H22+H23</f>
        <v>-4212.5204000000003</v>
      </c>
      <c r="I24" s="42">
        <f t="shared" ref="I24:L24" si="13">I22+I23</f>
        <v>-1662.8898999999997</v>
      </c>
      <c r="J24" s="42">
        <f t="shared" si="13"/>
        <v>-985.57870000000025</v>
      </c>
      <c r="K24" s="42">
        <f t="shared" si="13"/>
        <v>-1110.2718</v>
      </c>
      <c r="L24" s="42">
        <f t="shared" si="13"/>
        <v>-453.78000000000009</v>
      </c>
      <c r="M24" s="42">
        <f>M22+M23</f>
        <v>-2005.0108999999998</v>
      </c>
      <c r="N24" s="42">
        <f t="shared" ref="N24:O24" si="14">N22+N23</f>
        <v>-1177.1532999999999</v>
      </c>
      <c r="O24" s="42">
        <f t="shared" si="14"/>
        <v>-827.85760000000005</v>
      </c>
      <c r="P24" s="18">
        <v>11</v>
      </c>
    </row>
    <row r="25" spans="1:16" ht="12.75" customHeight="1" x14ac:dyDescent="0.2">
      <c r="A25" s="17">
        <v>12</v>
      </c>
      <c r="B25" s="19" t="s">
        <v>36</v>
      </c>
      <c r="C25" s="42">
        <f t="shared" ref="C25:O25" si="15">C21+C24</f>
        <v>-3632.9816000000023</v>
      </c>
      <c r="D25" s="42">
        <f t="shared" si="15"/>
        <v>-825.57359999999949</v>
      </c>
      <c r="E25" s="42">
        <f t="shared" si="15"/>
        <v>-518.46740000000113</v>
      </c>
      <c r="F25" s="42">
        <f t="shared" si="15"/>
        <v>-1282.3201999999987</v>
      </c>
      <c r="G25" s="42">
        <f t="shared" si="15"/>
        <v>-1006.6204000000009</v>
      </c>
      <c r="H25" s="42">
        <f t="shared" si="15"/>
        <v>-6722.034920000001</v>
      </c>
      <c r="I25" s="42">
        <f t="shared" si="15"/>
        <v>-2039.8692000000001</v>
      </c>
      <c r="J25" s="42">
        <f t="shared" si="15"/>
        <v>-1451.8057200000003</v>
      </c>
      <c r="K25" s="42">
        <f t="shared" si="15"/>
        <v>-1927.470299999999</v>
      </c>
      <c r="L25" s="42">
        <f t="shared" si="15"/>
        <v>-1302.8897000000011</v>
      </c>
      <c r="M25" s="42">
        <f t="shared" si="15"/>
        <v>-3445.9006000000022</v>
      </c>
      <c r="N25" s="42">
        <f t="shared" si="15"/>
        <v>-1763.8032000000019</v>
      </c>
      <c r="O25" s="42">
        <f t="shared" si="15"/>
        <v>-1682.0974000000003</v>
      </c>
      <c r="P25" s="18">
        <v>12</v>
      </c>
    </row>
    <row r="26" spans="1:16" ht="12.75" customHeight="1" x14ac:dyDescent="0.2">
      <c r="A26" s="17">
        <v>13</v>
      </c>
      <c r="B26" s="19" t="s">
        <v>37</v>
      </c>
      <c r="C26" s="20">
        <f>D26+E26+F26+G26</f>
        <v>903.21989999999983</v>
      </c>
      <c r="D26" s="20">
        <v>222.01609999999999</v>
      </c>
      <c r="E26" s="20">
        <v>213.95649999999998</v>
      </c>
      <c r="F26" s="20">
        <v>221.26609999999999</v>
      </c>
      <c r="G26" s="20">
        <v>245.9812</v>
      </c>
      <c r="H26" s="20">
        <f>I26+J26+K26+L26</f>
        <v>918.60419999999999</v>
      </c>
      <c r="I26" s="20">
        <v>223.15729999999999</v>
      </c>
      <c r="J26" s="20">
        <v>236.7422</v>
      </c>
      <c r="K26" s="20">
        <v>212.27189999999999</v>
      </c>
      <c r="L26" s="20">
        <v>246.43279999999999</v>
      </c>
      <c r="M26" s="20">
        <f t="shared" ref="M26:M27" si="16">N26+O26</f>
        <v>453.92809999999997</v>
      </c>
      <c r="N26" s="20">
        <v>232.4211</v>
      </c>
      <c r="O26" s="20">
        <v>221.50700000000001</v>
      </c>
      <c r="P26" s="18">
        <v>13</v>
      </c>
    </row>
    <row r="27" spans="1:16" ht="12.75" customHeight="1" x14ac:dyDescent="0.2">
      <c r="A27" s="17">
        <v>14</v>
      </c>
      <c r="B27" s="19" t="s">
        <v>38</v>
      </c>
      <c r="C27" s="20">
        <f>D27+E27+F27+G27</f>
        <v>-1027.5994000000001</v>
      </c>
      <c r="D27" s="20">
        <v>-240.44570000000002</v>
      </c>
      <c r="E27" s="20">
        <v>-254.26769999999999</v>
      </c>
      <c r="F27" s="20">
        <v>-258.30790000000002</v>
      </c>
      <c r="G27" s="20">
        <v>-274.57810000000001</v>
      </c>
      <c r="H27" s="20">
        <f>I27+J27+K27+L27</f>
        <v>-988.8130000000001</v>
      </c>
      <c r="I27" s="20">
        <v>-242.67169999999999</v>
      </c>
      <c r="J27" s="20">
        <v>-243.82580000000002</v>
      </c>
      <c r="K27" s="20">
        <v>-244.5231</v>
      </c>
      <c r="L27" s="20">
        <v>-257.79239999999999</v>
      </c>
      <c r="M27" s="20">
        <f t="shared" si="16"/>
        <v>-503.40570000000002</v>
      </c>
      <c r="N27" s="20">
        <v>-250.6241</v>
      </c>
      <c r="O27" s="20">
        <v>-252.7816</v>
      </c>
      <c r="P27" s="18">
        <v>14</v>
      </c>
    </row>
    <row r="28" spans="1:16" ht="12.75" customHeight="1" x14ac:dyDescent="0.2">
      <c r="A28" s="17">
        <v>15</v>
      </c>
      <c r="B28" s="19" t="s">
        <v>39</v>
      </c>
      <c r="C28" s="42">
        <f>C26+C27</f>
        <v>-124.37950000000023</v>
      </c>
      <c r="D28" s="42">
        <f t="shared" ref="D28:G28" si="17">D26+D27</f>
        <v>-18.429600000000022</v>
      </c>
      <c r="E28" s="42">
        <f t="shared" si="17"/>
        <v>-40.311200000000014</v>
      </c>
      <c r="F28" s="42">
        <f t="shared" si="17"/>
        <v>-37.041800000000023</v>
      </c>
      <c r="G28" s="42">
        <f t="shared" si="17"/>
        <v>-28.596900000000005</v>
      </c>
      <c r="H28" s="42">
        <f>H26+H27</f>
        <v>-70.20880000000011</v>
      </c>
      <c r="I28" s="42">
        <f t="shared" ref="I28:L28" si="18">I26+I27</f>
        <v>-19.514399999999995</v>
      </c>
      <c r="J28" s="42">
        <f t="shared" si="18"/>
        <v>-7.0836000000000183</v>
      </c>
      <c r="K28" s="42">
        <f t="shared" si="18"/>
        <v>-32.251200000000011</v>
      </c>
      <c r="L28" s="42">
        <f t="shared" si="18"/>
        <v>-11.3596</v>
      </c>
      <c r="M28" s="42">
        <f>M26+M27</f>
        <v>-49.477600000000052</v>
      </c>
      <c r="N28" s="42">
        <f t="shared" ref="N28:O28" si="19">N26+N27</f>
        <v>-18.203000000000003</v>
      </c>
      <c r="O28" s="42">
        <f t="shared" si="19"/>
        <v>-31.274599999999992</v>
      </c>
      <c r="P28" s="18">
        <v>15</v>
      </c>
    </row>
    <row r="29" spans="1:16" ht="12.75" customHeight="1" x14ac:dyDescent="0.2">
      <c r="A29" s="17">
        <v>16</v>
      </c>
      <c r="B29" s="19" t="s">
        <v>40</v>
      </c>
      <c r="C29" s="42">
        <f t="shared" ref="C29:O29" si="20">C25+C28</f>
        <v>-3757.3611000000028</v>
      </c>
      <c r="D29" s="42">
        <f t="shared" si="20"/>
        <v>-844.00319999999954</v>
      </c>
      <c r="E29" s="42">
        <f t="shared" si="20"/>
        <v>-558.77860000000112</v>
      </c>
      <c r="F29" s="42">
        <f t="shared" si="20"/>
        <v>-1319.3619999999987</v>
      </c>
      <c r="G29" s="42">
        <f t="shared" si="20"/>
        <v>-1035.2173000000009</v>
      </c>
      <c r="H29" s="42">
        <f t="shared" si="20"/>
        <v>-6792.2437200000013</v>
      </c>
      <c r="I29" s="42">
        <f t="shared" si="20"/>
        <v>-2059.3836000000001</v>
      </c>
      <c r="J29" s="42">
        <f t="shared" si="20"/>
        <v>-1458.8893200000002</v>
      </c>
      <c r="K29" s="42">
        <f t="shared" si="20"/>
        <v>-1959.721499999999</v>
      </c>
      <c r="L29" s="42">
        <f t="shared" si="20"/>
        <v>-1314.2493000000011</v>
      </c>
      <c r="M29" s="42">
        <f t="shared" si="20"/>
        <v>-3495.3782000000024</v>
      </c>
      <c r="N29" s="42">
        <f t="shared" si="20"/>
        <v>-1782.0062000000019</v>
      </c>
      <c r="O29" s="42">
        <f t="shared" si="20"/>
        <v>-1713.3720000000003</v>
      </c>
      <c r="P29" s="18">
        <v>16</v>
      </c>
    </row>
    <row r="30" spans="1:16" ht="12.75" customHeight="1" x14ac:dyDescent="0.2">
      <c r="A30" s="17">
        <v>17</v>
      </c>
      <c r="B30" s="19" t="s">
        <v>41</v>
      </c>
      <c r="C30" s="42">
        <f>C31+C32</f>
        <v>25.209499999999998</v>
      </c>
      <c r="D30" s="42">
        <f t="shared" ref="D30:G30" si="21">D31+D32</f>
        <v>6.5049000000000001</v>
      </c>
      <c r="E30" s="42">
        <f t="shared" si="21"/>
        <v>6.2016</v>
      </c>
      <c r="F30" s="42">
        <f t="shared" si="21"/>
        <v>6.0030000000000001</v>
      </c>
      <c r="G30" s="42">
        <f t="shared" si="21"/>
        <v>6.5</v>
      </c>
      <c r="H30" s="42">
        <f>H31+H32</f>
        <v>22.650299999999998</v>
      </c>
      <c r="I30" s="42">
        <f t="shared" ref="I30:L30" si="22">I31+I32</f>
        <v>5.5237999999999996</v>
      </c>
      <c r="J30" s="42">
        <f t="shared" si="22"/>
        <v>5.5227000000000004</v>
      </c>
      <c r="K30" s="42">
        <f t="shared" si="22"/>
        <v>5.8018999999999998</v>
      </c>
      <c r="L30" s="42">
        <f t="shared" si="22"/>
        <v>5.8018999999999998</v>
      </c>
      <c r="M30" s="42">
        <f>M31+M32</f>
        <v>10.914200000000001</v>
      </c>
      <c r="N30" s="42">
        <f t="shared" ref="N30:O30" si="23">N31+N32</f>
        <v>5.5956999999999999</v>
      </c>
      <c r="O30" s="42">
        <f t="shared" si="23"/>
        <v>5.3185000000000002</v>
      </c>
      <c r="P30" s="18">
        <v>17</v>
      </c>
    </row>
    <row r="31" spans="1:16" ht="12.75" customHeight="1" x14ac:dyDescent="0.2">
      <c r="A31" s="17">
        <v>18</v>
      </c>
      <c r="B31" s="19" t="s">
        <v>42</v>
      </c>
      <c r="C31" s="20">
        <f>D31+E31+F31+G31</f>
        <v>25.209499999999998</v>
      </c>
      <c r="D31" s="20">
        <v>6.5049000000000001</v>
      </c>
      <c r="E31" s="20">
        <v>6.2016</v>
      </c>
      <c r="F31" s="20">
        <v>6.0030000000000001</v>
      </c>
      <c r="G31" s="20">
        <v>6.5</v>
      </c>
      <c r="H31" s="20">
        <f>I31+J31+K31+L31</f>
        <v>22.650299999999998</v>
      </c>
      <c r="I31" s="20">
        <v>5.5237999999999996</v>
      </c>
      <c r="J31" s="20">
        <v>5.5227000000000004</v>
      </c>
      <c r="K31" s="20">
        <v>5.8018999999999998</v>
      </c>
      <c r="L31" s="20">
        <v>5.8018999999999998</v>
      </c>
      <c r="M31" s="20">
        <f t="shared" ref="M31:M32" si="24">N31+O31</f>
        <v>10.914200000000001</v>
      </c>
      <c r="N31" s="20">
        <v>5.5956999999999999</v>
      </c>
      <c r="O31" s="20">
        <v>5.3185000000000002</v>
      </c>
      <c r="P31" s="18">
        <v>18</v>
      </c>
    </row>
    <row r="32" spans="1:16" ht="12.75" customHeight="1" x14ac:dyDescent="0.2">
      <c r="A32" s="17">
        <v>19</v>
      </c>
      <c r="B32" s="19" t="s">
        <v>43</v>
      </c>
      <c r="C32" s="20">
        <f>D32+E32+F32+G32</f>
        <v>0</v>
      </c>
      <c r="D32" s="21">
        <v>0</v>
      </c>
      <c r="E32" s="21">
        <v>0</v>
      </c>
      <c r="F32" s="21">
        <v>0</v>
      </c>
      <c r="G32" s="21">
        <v>0</v>
      </c>
      <c r="H32" s="20">
        <f>I32+J32+K32+L32</f>
        <v>0</v>
      </c>
      <c r="I32" s="21">
        <v>0</v>
      </c>
      <c r="J32" s="21">
        <v>0</v>
      </c>
      <c r="K32" s="21">
        <v>0</v>
      </c>
      <c r="L32" s="21">
        <v>0</v>
      </c>
      <c r="M32" s="20">
        <f t="shared" si="24"/>
        <v>0</v>
      </c>
      <c r="N32" s="21">
        <v>0</v>
      </c>
      <c r="O32" s="21">
        <v>0</v>
      </c>
      <c r="P32" s="18">
        <v>19</v>
      </c>
    </row>
    <row r="33" spans="1:16" ht="12.75" customHeight="1" x14ac:dyDescent="0.2">
      <c r="A33" s="17">
        <v>20</v>
      </c>
      <c r="B33" s="19" t="s">
        <v>44</v>
      </c>
      <c r="C33" s="42">
        <f>C14+C30</f>
        <v>-3732.1516000000029</v>
      </c>
      <c r="D33" s="42">
        <f t="shared" ref="D33:G33" si="25">D14+D30</f>
        <v>-837.4982999999994</v>
      </c>
      <c r="E33" s="42">
        <f t="shared" si="25"/>
        <v>-552.57700000000114</v>
      </c>
      <c r="F33" s="42">
        <f t="shared" si="25"/>
        <v>-1313.3589999999988</v>
      </c>
      <c r="G33" s="42">
        <f t="shared" si="25"/>
        <v>-1028.7173000000009</v>
      </c>
      <c r="H33" s="42">
        <f>H14+H30</f>
        <v>-6769.5934200000011</v>
      </c>
      <c r="I33" s="42">
        <f t="shared" ref="I33:L33" si="26">I14+I30</f>
        <v>-2053.8598000000002</v>
      </c>
      <c r="J33" s="42">
        <f t="shared" si="26"/>
        <v>-1453.3666200000005</v>
      </c>
      <c r="K33" s="42">
        <f t="shared" si="26"/>
        <v>-1953.9195999999993</v>
      </c>
      <c r="L33" s="42">
        <f t="shared" si="26"/>
        <v>-1308.4474000000012</v>
      </c>
      <c r="M33" s="42">
        <f>M14+M30</f>
        <v>-3484.4640000000018</v>
      </c>
      <c r="N33" s="42">
        <f t="shared" ref="N33:O33" si="27">N14+N30</f>
        <v>-1776.4105000000018</v>
      </c>
      <c r="O33" s="42">
        <f t="shared" si="27"/>
        <v>-1708.0535000000002</v>
      </c>
      <c r="P33" s="18">
        <v>20</v>
      </c>
    </row>
    <row r="34" spans="1:16" ht="12.75" customHeight="1" x14ac:dyDescent="0.2">
      <c r="A34" s="17">
        <v>21</v>
      </c>
      <c r="B34" s="19" t="s">
        <v>45</v>
      </c>
      <c r="C34" s="42">
        <f>C35+C38+C41+C44+C49</f>
        <v>4505.423499999999</v>
      </c>
      <c r="D34" s="42">
        <f t="shared" ref="D34:G34" si="28">D35+D38+D41+D44+D49</f>
        <v>-99.214099999999689</v>
      </c>
      <c r="E34" s="42">
        <f t="shared" si="28"/>
        <v>2074.8557999999994</v>
      </c>
      <c r="F34" s="42">
        <f t="shared" si="28"/>
        <v>543.42959999999994</v>
      </c>
      <c r="G34" s="42">
        <f t="shared" si="28"/>
        <v>1986.3521999999998</v>
      </c>
      <c r="H34" s="42">
        <f>H35+H38+H41+H44+H49</f>
        <v>5873.8235000000004</v>
      </c>
      <c r="I34" s="42">
        <f t="shared" ref="I34:L34" si="29">I35+I38+I41+I44+I49</f>
        <v>1234.9996000000001</v>
      </c>
      <c r="J34" s="42">
        <f t="shared" si="29"/>
        <v>1418.627</v>
      </c>
      <c r="K34" s="42">
        <f t="shared" si="29"/>
        <v>1759.5446999999999</v>
      </c>
      <c r="L34" s="42">
        <f t="shared" si="29"/>
        <v>1460.6522000000002</v>
      </c>
      <c r="M34" s="42">
        <f>M35+M38+M41+M44+M49</f>
        <v>2468.6014999999998</v>
      </c>
      <c r="N34" s="42">
        <f t="shared" ref="N34:O34" si="30">N35+N38+N41+N44+N49</f>
        <v>920.50999999999976</v>
      </c>
      <c r="O34" s="42">
        <f t="shared" si="30"/>
        <v>1548.0915</v>
      </c>
      <c r="P34" s="18">
        <v>21</v>
      </c>
    </row>
    <row r="35" spans="1:16" ht="12.75" customHeight="1" x14ac:dyDescent="0.2">
      <c r="A35" s="17">
        <v>22</v>
      </c>
      <c r="B35" s="19" t="s">
        <v>46</v>
      </c>
      <c r="C35" s="20">
        <f>C36+C37</f>
        <v>4314.4860000000008</v>
      </c>
      <c r="D35" s="20">
        <f t="shared" ref="D35:G35" si="31">D36+D37</f>
        <v>1165.432</v>
      </c>
      <c r="E35" s="20">
        <f t="shared" si="31"/>
        <v>1200.0941000000003</v>
      </c>
      <c r="F35" s="20">
        <f t="shared" si="31"/>
        <v>1058.6263999999999</v>
      </c>
      <c r="G35" s="20">
        <f t="shared" si="31"/>
        <v>890.33349999999996</v>
      </c>
      <c r="H35" s="20">
        <f>H36+H37</f>
        <v>5104.0693999999994</v>
      </c>
      <c r="I35" s="20">
        <f t="shared" ref="I35:L35" si="32">I36+I37</f>
        <v>1472.1346999999998</v>
      </c>
      <c r="J35" s="20">
        <f t="shared" si="32"/>
        <v>1349.5099</v>
      </c>
      <c r="K35" s="20">
        <f t="shared" si="32"/>
        <v>1050.4073000000001</v>
      </c>
      <c r="L35" s="20">
        <f t="shared" si="32"/>
        <v>1232.0174999999999</v>
      </c>
      <c r="M35" s="20">
        <f>M36+M37</f>
        <v>2873.5243999999998</v>
      </c>
      <c r="N35" s="20">
        <f t="shared" ref="N35:O35" si="33">N36+N37</f>
        <v>957.01109999999994</v>
      </c>
      <c r="O35" s="20">
        <f t="shared" si="33"/>
        <v>1916.5132999999998</v>
      </c>
      <c r="P35" s="18">
        <v>22</v>
      </c>
    </row>
    <row r="36" spans="1:16" ht="12.75" customHeight="1" x14ac:dyDescent="0.2">
      <c r="A36" s="17">
        <v>23</v>
      </c>
      <c r="B36" s="19" t="s">
        <v>47</v>
      </c>
      <c r="C36" s="20">
        <f>D36+E36+F36+G36</f>
        <v>137.84100000000001</v>
      </c>
      <c r="D36" s="20">
        <v>-93.260900000000007</v>
      </c>
      <c r="E36" s="20">
        <v>-97.80749999999999</v>
      </c>
      <c r="F36" s="20">
        <v>-112.69279999999999</v>
      </c>
      <c r="G36" s="20">
        <v>441.60219999999998</v>
      </c>
      <c r="H36" s="20">
        <f>I36+J36+K36+L36</f>
        <v>-163.08940000000001</v>
      </c>
      <c r="I36" s="20">
        <v>-11.2211</v>
      </c>
      <c r="J36" s="20">
        <v>-95.185000000000002</v>
      </c>
      <c r="K36" s="20">
        <v>-77.205500000000001</v>
      </c>
      <c r="L36" s="20">
        <v>20.522199999999998</v>
      </c>
      <c r="M36" s="20">
        <f>N36+O36</f>
        <v>-363.20679999999999</v>
      </c>
      <c r="N36" s="20">
        <v>-186.2901</v>
      </c>
      <c r="O36" s="20">
        <v>-176.91669999999999</v>
      </c>
      <c r="P36" s="18">
        <v>23</v>
      </c>
    </row>
    <row r="37" spans="1:16" ht="12.75" customHeight="1" x14ac:dyDescent="0.2">
      <c r="A37" s="17">
        <v>24</v>
      </c>
      <c r="B37" s="19" t="s">
        <v>48</v>
      </c>
      <c r="C37" s="20">
        <f>D37+E37+F37+G37</f>
        <v>4176.6450000000004</v>
      </c>
      <c r="D37" s="20">
        <v>1258.6929</v>
      </c>
      <c r="E37" s="20">
        <v>1297.9016000000001</v>
      </c>
      <c r="F37" s="20">
        <v>1171.3191999999999</v>
      </c>
      <c r="G37" s="20">
        <v>448.73130000000003</v>
      </c>
      <c r="H37" s="20">
        <f>I37+J37+K37+L37</f>
        <v>5267.1587999999992</v>
      </c>
      <c r="I37" s="20">
        <v>1483.3557999999998</v>
      </c>
      <c r="J37" s="20">
        <v>1444.6949</v>
      </c>
      <c r="K37" s="20">
        <v>1127.6128000000001</v>
      </c>
      <c r="L37" s="20">
        <v>1211.4953</v>
      </c>
      <c r="M37" s="20">
        <f>N37+O37</f>
        <v>3236.7311999999997</v>
      </c>
      <c r="N37" s="20">
        <v>1143.3011999999999</v>
      </c>
      <c r="O37" s="20">
        <v>2093.4299999999998</v>
      </c>
      <c r="P37" s="18">
        <v>24</v>
      </c>
    </row>
    <row r="38" spans="1:16" ht="12.75" customHeight="1" x14ac:dyDescent="0.2">
      <c r="A38" s="17">
        <v>25</v>
      </c>
      <c r="B38" s="19" t="s">
        <v>49</v>
      </c>
      <c r="C38" s="20">
        <f>C39+C40</f>
        <v>-669.34320000000002</v>
      </c>
      <c r="D38" s="20">
        <f t="shared" ref="D38:G38" si="34">D39+D40</f>
        <v>-386.53019999999998</v>
      </c>
      <c r="E38" s="20">
        <f t="shared" si="34"/>
        <v>-453.57089999999999</v>
      </c>
      <c r="F38" s="20">
        <f t="shared" si="34"/>
        <v>-284.5385</v>
      </c>
      <c r="G38" s="20">
        <f t="shared" si="34"/>
        <v>455.29640000000001</v>
      </c>
      <c r="H38" s="20">
        <f>H39+H40</f>
        <v>-1217.8356999999999</v>
      </c>
      <c r="I38" s="20">
        <f t="shared" ref="I38:L38" si="35">I39+I40</f>
        <v>-230.89719999999997</v>
      </c>
      <c r="J38" s="20">
        <f t="shared" si="35"/>
        <v>-800.87150000000008</v>
      </c>
      <c r="K38" s="20">
        <f t="shared" si="35"/>
        <v>10.289399999999977</v>
      </c>
      <c r="L38" s="20">
        <f t="shared" si="35"/>
        <v>-196.35640000000001</v>
      </c>
      <c r="M38" s="20">
        <f>M39+M40</f>
        <v>473.88040000000001</v>
      </c>
      <c r="N38" s="20">
        <f t="shared" ref="N38:O38" si="36">N39+N40</f>
        <v>-153.03800000000001</v>
      </c>
      <c r="O38" s="20">
        <f t="shared" si="36"/>
        <v>626.91840000000002</v>
      </c>
      <c r="P38" s="18">
        <v>25</v>
      </c>
    </row>
    <row r="39" spans="1:16" ht="12.75" customHeight="1" x14ac:dyDescent="0.2">
      <c r="A39" s="17">
        <v>26</v>
      </c>
      <c r="B39" s="19" t="s">
        <v>50</v>
      </c>
      <c r="C39" s="20">
        <f t="shared" ref="C39:C40" si="37">D39+E39+F39+G39</f>
        <v>-24.1248</v>
      </c>
      <c r="D39" s="20">
        <v>4.8964000000000008</v>
      </c>
      <c r="E39" s="20">
        <v>-19.674199999999999</v>
      </c>
      <c r="F39" s="20">
        <v>-3.8944000000000001</v>
      </c>
      <c r="G39" s="20">
        <v>-5.4526000000000003</v>
      </c>
      <c r="H39" s="20">
        <f t="shared" ref="H39:H40" si="38">I39+J39+K39+L39</f>
        <v>0.99780000000000069</v>
      </c>
      <c r="I39" s="20">
        <v>6.7597000000000005</v>
      </c>
      <c r="J39" s="20">
        <v>-0.54489999999999972</v>
      </c>
      <c r="K39" s="20">
        <v>-0.38339999999999996</v>
      </c>
      <c r="L39" s="20">
        <v>-4.8335999999999997</v>
      </c>
      <c r="M39" s="20">
        <f t="shared" ref="M39:M40" si="39">N39+O39</f>
        <v>-8.3642000000000003</v>
      </c>
      <c r="N39" s="20">
        <v>-4.6113999999999997</v>
      </c>
      <c r="O39" s="20">
        <v>-3.7527999999999997</v>
      </c>
      <c r="P39" s="18">
        <v>26</v>
      </c>
    </row>
    <row r="40" spans="1:16" ht="12.75" customHeight="1" x14ac:dyDescent="0.2">
      <c r="A40" s="17">
        <v>27</v>
      </c>
      <c r="B40" s="19" t="s">
        <v>51</v>
      </c>
      <c r="C40" s="20">
        <f t="shared" si="37"/>
        <v>-645.21839999999997</v>
      </c>
      <c r="D40" s="20">
        <v>-391.42660000000001</v>
      </c>
      <c r="E40" s="20">
        <v>-433.89670000000001</v>
      </c>
      <c r="F40" s="20">
        <v>-280.64409999999998</v>
      </c>
      <c r="G40" s="20">
        <v>460.74900000000002</v>
      </c>
      <c r="H40" s="20">
        <f t="shared" si="38"/>
        <v>-1218.8335</v>
      </c>
      <c r="I40" s="20">
        <v>-237.65689999999998</v>
      </c>
      <c r="J40" s="20">
        <v>-800.3266000000001</v>
      </c>
      <c r="K40" s="20">
        <v>10.672799999999977</v>
      </c>
      <c r="L40" s="20">
        <v>-191.52280000000002</v>
      </c>
      <c r="M40" s="20">
        <f t="shared" si="39"/>
        <v>482.24459999999999</v>
      </c>
      <c r="N40" s="20">
        <v>-148.42660000000001</v>
      </c>
      <c r="O40" s="20">
        <v>630.6712</v>
      </c>
      <c r="P40" s="18">
        <v>27</v>
      </c>
    </row>
    <row r="41" spans="1:16" ht="12.75" customHeight="1" x14ac:dyDescent="0.2">
      <c r="A41" s="17">
        <v>28</v>
      </c>
      <c r="B41" s="19" t="s">
        <v>52</v>
      </c>
      <c r="C41" s="20">
        <f>C42+C43</f>
        <v>1017.718</v>
      </c>
      <c r="D41" s="20">
        <f t="shared" ref="D41:G41" si="40">D42+D43</f>
        <v>-5.5072999999999865</v>
      </c>
      <c r="E41" s="20">
        <f t="shared" si="40"/>
        <v>998.31949999999995</v>
      </c>
      <c r="F41" s="20">
        <f t="shared" si="40"/>
        <v>7.5100000000020373E-2</v>
      </c>
      <c r="G41" s="20">
        <f t="shared" si="40"/>
        <v>24.830700000000007</v>
      </c>
      <c r="H41" s="20">
        <f>H42+H43</f>
        <v>1746.7554999999998</v>
      </c>
      <c r="I41" s="20">
        <f t="shared" ref="I41:L41" si="41">I42+I43</f>
        <v>3.5269999999999868</v>
      </c>
      <c r="J41" s="20">
        <f t="shared" si="41"/>
        <v>1208.2295999999999</v>
      </c>
      <c r="K41" s="20">
        <f t="shared" si="41"/>
        <v>28.370899999999999</v>
      </c>
      <c r="L41" s="20">
        <f t="shared" si="41"/>
        <v>506.62800000000004</v>
      </c>
      <c r="M41" s="20">
        <f>M42+M43</f>
        <v>-141.84189999999998</v>
      </c>
      <c r="N41" s="20">
        <f t="shared" ref="N41:O41" si="42">N42+N43</f>
        <v>26.371900000000011</v>
      </c>
      <c r="O41" s="20">
        <f t="shared" si="42"/>
        <v>-168.21379999999999</v>
      </c>
      <c r="P41" s="18">
        <v>28</v>
      </c>
    </row>
    <row r="42" spans="1:16" ht="12.75" customHeight="1" x14ac:dyDescent="0.2">
      <c r="A42" s="17">
        <v>29</v>
      </c>
      <c r="B42" s="19" t="s">
        <v>53</v>
      </c>
      <c r="C42" s="20">
        <f t="shared" ref="C42:C43" si="43">D42+E42+F42+G42</f>
        <v>0</v>
      </c>
      <c r="D42" s="21">
        <v>0</v>
      </c>
      <c r="E42" s="21">
        <v>0</v>
      </c>
      <c r="F42" s="21">
        <v>0</v>
      </c>
      <c r="G42" s="21">
        <v>0</v>
      </c>
      <c r="H42" s="20">
        <f t="shared" ref="H42:H43" si="44">I42+J42+K42+L42</f>
        <v>0</v>
      </c>
      <c r="I42" s="21">
        <v>0</v>
      </c>
      <c r="J42" s="21">
        <v>0</v>
      </c>
      <c r="K42" s="21">
        <v>0</v>
      </c>
      <c r="L42" s="21">
        <v>0</v>
      </c>
      <c r="M42" s="20">
        <f t="shared" ref="M42:M43" si="45">N42+O42</f>
        <v>0</v>
      </c>
      <c r="N42" s="21">
        <v>0</v>
      </c>
      <c r="O42" s="21">
        <v>0</v>
      </c>
      <c r="P42" s="18">
        <v>29</v>
      </c>
    </row>
    <row r="43" spans="1:16" ht="12.75" customHeight="1" x14ac:dyDescent="0.2">
      <c r="A43" s="17">
        <v>30</v>
      </c>
      <c r="B43" s="19" t="s">
        <v>54</v>
      </c>
      <c r="C43" s="20">
        <f t="shared" si="43"/>
        <v>1017.718</v>
      </c>
      <c r="D43" s="20">
        <v>-5.5072999999999865</v>
      </c>
      <c r="E43" s="20">
        <v>998.31949999999995</v>
      </c>
      <c r="F43" s="20">
        <v>7.5100000000020373E-2</v>
      </c>
      <c r="G43" s="20">
        <v>24.830700000000007</v>
      </c>
      <c r="H43" s="20">
        <f t="shared" si="44"/>
        <v>1746.7554999999998</v>
      </c>
      <c r="I43" s="20">
        <v>3.5269999999999868</v>
      </c>
      <c r="J43" s="20">
        <v>1208.2295999999999</v>
      </c>
      <c r="K43" s="20">
        <v>28.370899999999999</v>
      </c>
      <c r="L43" s="20">
        <v>506.62800000000004</v>
      </c>
      <c r="M43" s="20">
        <f t="shared" si="45"/>
        <v>-141.84189999999998</v>
      </c>
      <c r="N43" s="20">
        <v>26.371900000000011</v>
      </c>
      <c r="O43" s="20">
        <v>-168.21379999999999</v>
      </c>
      <c r="P43" s="18">
        <v>30</v>
      </c>
    </row>
    <row r="44" spans="1:16" ht="12.75" customHeight="1" x14ac:dyDescent="0.2">
      <c r="A44" s="17">
        <v>31</v>
      </c>
      <c r="B44" s="19" t="s">
        <v>55</v>
      </c>
      <c r="C44" s="20">
        <f>C45+C46+C47+C48</f>
        <v>3590.8170999999993</v>
      </c>
      <c r="D44" s="20">
        <f t="shared" ref="D44:G44" si="46">D45+D46+D47+D48</f>
        <v>495.50510000000008</v>
      </c>
      <c r="E44" s="20">
        <f t="shared" si="46"/>
        <v>2506.9026999999996</v>
      </c>
      <c r="F44" s="20">
        <f t="shared" si="46"/>
        <v>-111.25569999999993</v>
      </c>
      <c r="G44" s="20">
        <f t="shared" si="46"/>
        <v>699.66499999999996</v>
      </c>
      <c r="H44" s="20">
        <f>H45+H46+H47+H48</f>
        <v>-987.14869999999974</v>
      </c>
      <c r="I44" s="20">
        <f t="shared" ref="I44:L44" si="47">I45+I46+I47+I48</f>
        <v>316.12130000000008</v>
      </c>
      <c r="J44" s="20">
        <f t="shared" si="47"/>
        <v>193.77609999999996</v>
      </c>
      <c r="K44" s="20">
        <f t="shared" si="47"/>
        <v>-300.02039999999994</v>
      </c>
      <c r="L44" s="20">
        <f t="shared" si="47"/>
        <v>-1197.0256999999999</v>
      </c>
      <c r="M44" s="20">
        <f>M45+M46+M47+M48</f>
        <v>703.83249999999998</v>
      </c>
      <c r="N44" s="20">
        <f t="shared" ref="N44:O44" si="48">N45+N46+N47+N48</f>
        <v>1042.3677999999998</v>
      </c>
      <c r="O44" s="20">
        <f t="shared" si="48"/>
        <v>-338.53530000000001</v>
      </c>
      <c r="P44" s="18">
        <v>31</v>
      </c>
    </row>
    <row r="45" spans="1:16" ht="12.75" customHeight="1" x14ac:dyDescent="0.2">
      <c r="A45" s="17">
        <v>32</v>
      </c>
      <c r="B45" s="19" t="s">
        <v>56</v>
      </c>
      <c r="C45" s="20">
        <f t="shared" ref="C45:C48" si="49">D45+E45+F45+G45</f>
        <v>0</v>
      </c>
      <c r="D45" s="21">
        <v>0</v>
      </c>
      <c r="E45" s="21">
        <v>0</v>
      </c>
      <c r="F45" s="21">
        <v>0</v>
      </c>
      <c r="G45" s="21">
        <v>0</v>
      </c>
      <c r="H45" s="20">
        <f t="shared" ref="H45:H48" si="50">I45+J45+K45+L45</f>
        <v>0</v>
      </c>
      <c r="I45" s="21">
        <v>0</v>
      </c>
      <c r="J45" s="21">
        <v>0</v>
      </c>
      <c r="K45" s="21">
        <v>0</v>
      </c>
      <c r="L45" s="21">
        <v>0</v>
      </c>
      <c r="M45" s="20">
        <f t="shared" ref="M45:M48" si="51">N45+O45</f>
        <v>0</v>
      </c>
      <c r="N45" s="21">
        <v>0</v>
      </c>
      <c r="O45" s="21">
        <v>0</v>
      </c>
      <c r="P45" s="18">
        <v>32</v>
      </c>
    </row>
    <row r="46" spans="1:16" ht="12.75" customHeight="1" x14ac:dyDescent="0.2">
      <c r="A46" s="17">
        <v>33</v>
      </c>
      <c r="B46" s="19" t="s">
        <v>57</v>
      </c>
      <c r="C46" s="20">
        <f t="shared" si="49"/>
        <v>243.36150000000001</v>
      </c>
      <c r="D46" s="20">
        <v>-193.17529999999999</v>
      </c>
      <c r="E46" s="20">
        <v>315.00709999999998</v>
      </c>
      <c r="F46" s="20">
        <v>60.006299999999996</v>
      </c>
      <c r="G46" s="20">
        <v>61.523400000000002</v>
      </c>
      <c r="H46" s="20">
        <f t="shared" si="50"/>
        <v>-103.23910000000001</v>
      </c>
      <c r="I46" s="20">
        <v>-29.6753</v>
      </c>
      <c r="J46" s="20">
        <v>-36.621199999999995</v>
      </c>
      <c r="K46" s="20">
        <v>32.352399999999996</v>
      </c>
      <c r="L46" s="20">
        <v>-69.295000000000002</v>
      </c>
      <c r="M46" s="20">
        <f t="shared" si="51"/>
        <v>26.752299999999998</v>
      </c>
      <c r="N46" s="20">
        <v>38.636299999999999</v>
      </c>
      <c r="O46" s="20">
        <v>-11.883999999999999</v>
      </c>
      <c r="P46" s="18">
        <v>33</v>
      </c>
    </row>
    <row r="47" spans="1:16" ht="12.75" customHeight="1" x14ac:dyDescent="0.2">
      <c r="A47" s="17">
        <v>34</v>
      </c>
      <c r="B47" s="19" t="s">
        <v>58</v>
      </c>
      <c r="C47" s="20">
        <f t="shared" si="49"/>
        <v>5527.0877999999993</v>
      </c>
      <c r="D47" s="20">
        <v>1478.4404</v>
      </c>
      <c r="E47" s="20">
        <v>2826.7242999999999</v>
      </c>
      <c r="F47" s="20">
        <v>682.10380000000009</v>
      </c>
      <c r="G47" s="20">
        <v>539.81929999999988</v>
      </c>
      <c r="H47" s="20">
        <f t="shared" si="50"/>
        <v>-450.89049999999975</v>
      </c>
      <c r="I47" s="20">
        <v>568.79780000000005</v>
      </c>
      <c r="J47" s="20">
        <v>370.57759999999996</v>
      </c>
      <c r="K47" s="20">
        <v>-5.4543999999999748</v>
      </c>
      <c r="L47" s="20">
        <v>-1384.8114999999998</v>
      </c>
      <c r="M47" s="20">
        <f t="shared" si="51"/>
        <v>1236.2605999999998</v>
      </c>
      <c r="N47" s="20">
        <v>1345.1509999999998</v>
      </c>
      <c r="O47" s="20">
        <v>-108.8904</v>
      </c>
      <c r="P47" s="18">
        <v>34</v>
      </c>
    </row>
    <row r="48" spans="1:16" ht="12.75" customHeight="1" x14ac:dyDescent="0.2">
      <c r="A48" s="17">
        <v>35</v>
      </c>
      <c r="B48" s="19" t="s">
        <v>59</v>
      </c>
      <c r="C48" s="20">
        <f t="shared" si="49"/>
        <v>-2179.6322</v>
      </c>
      <c r="D48" s="20">
        <v>-789.76</v>
      </c>
      <c r="E48" s="20">
        <v>-634.82870000000003</v>
      </c>
      <c r="F48" s="20">
        <v>-853.36580000000004</v>
      </c>
      <c r="G48" s="20">
        <v>98.322300000000041</v>
      </c>
      <c r="H48" s="20">
        <f t="shared" si="50"/>
        <v>-433.01909999999992</v>
      </c>
      <c r="I48" s="20">
        <v>-223.00119999999998</v>
      </c>
      <c r="J48" s="20">
        <v>-140.18030000000002</v>
      </c>
      <c r="K48" s="20">
        <v>-326.91839999999996</v>
      </c>
      <c r="L48" s="20">
        <v>257.08080000000001</v>
      </c>
      <c r="M48" s="20">
        <f t="shared" si="51"/>
        <v>-559.18039999999996</v>
      </c>
      <c r="N48" s="20">
        <v>-341.41949999999997</v>
      </c>
      <c r="O48" s="20">
        <v>-217.76090000000002</v>
      </c>
      <c r="P48" s="18">
        <v>35</v>
      </c>
    </row>
    <row r="49" spans="1:16" ht="12.75" customHeight="1" x14ac:dyDescent="0.2">
      <c r="A49" s="17">
        <v>36</v>
      </c>
      <c r="B49" s="19" t="s">
        <v>60</v>
      </c>
      <c r="C49" s="20">
        <f>C50+C51+C52+C53</f>
        <v>-3748.2544000000003</v>
      </c>
      <c r="D49" s="20">
        <f t="shared" ref="D49:G49" si="52">D50+D51+D52+D53</f>
        <v>-1368.1136999999999</v>
      </c>
      <c r="E49" s="20">
        <f t="shared" si="52"/>
        <v>-2176.8896000000004</v>
      </c>
      <c r="F49" s="20">
        <f t="shared" si="52"/>
        <v>-119.47770000000001</v>
      </c>
      <c r="G49" s="20">
        <f t="shared" si="52"/>
        <v>-83.773400000000009</v>
      </c>
      <c r="H49" s="20">
        <f>H50+H51+H52+H53</f>
        <v>1227.9830000000006</v>
      </c>
      <c r="I49" s="20">
        <f t="shared" ref="I49:L49" si="53">I50+I51+I52+I53</f>
        <v>-325.88619999999997</v>
      </c>
      <c r="J49" s="20">
        <f t="shared" si="53"/>
        <v>-532.01709999999991</v>
      </c>
      <c r="K49" s="20">
        <f t="shared" si="53"/>
        <v>970.49750000000006</v>
      </c>
      <c r="L49" s="20">
        <f t="shared" si="53"/>
        <v>1115.3888000000002</v>
      </c>
      <c r="M49" s="20">
        <f>M50+M51+M52+M53</f>
        <v>-1440.7938999999999</v>
      </c>
      <c r="N49" s="20">
        <f t="shared" ref="N49:O49" si="54">N50+N51+N52+N53</f>
        <v>-952.20280000000002</v>
      </c>
      <c r="O49" s="20">
        <f t="shared" si="54"/>
        <v>-488.59110000000004</v>
      </c>
      <c r="P49" s="18">
        <v>36</v>
      </c>
    </row>
    <row r="50" spans="1:16" ht="12.75" customHeight="1" x14ac:dyDescent="0.2">
      <c r="A50" s="17">
        <v>37</v>
      </c>
      <c r="B50" s="19" t="s">
        <v>61</v>
      </c>
      <c r="C50" s="20">
        <f t="shared" ref="C50:C53" si="55">D50+E50+F50+G50</f>
        <v>9.7454000000000036</v>
      </c>
      <c r="D50" s="20">
        <v>-2.5146000000000002</v>
      </c>
      <c r="E50" s="20">
        <v>3.1863000000000001</v>
      </c>
      <c r="F50" s="20">
        <v>28.411100000000001</v>
      </c>
      <c r="G50" s="20">
        <v>-19.337399999999999</v>
      </c>
      <c r="H50" s="20">
        <f t="shared" ref="H50:H53" si="56">I50+J50+K50+L50</f>
        <v>0.88099999999999956</v>
      </c>
      <c r="I50" s="20">
        <v>1.7166000000000001</v>
      </c>
      <c r="J50" s="20">
        <v>-3.9348000000000005</v>
      </c>
      <c r="K50" s="20">
        <v>1.8881999999999999</v>
      </c>
      <c r="L50" s="20">
        <v>1.2110000000000001</v>
      </c>
      <c r="M50" s="20">
        <f t="shared" ref="M50:M53" si="57">N50+O50</f>
        <v>-24.885100000000001</v>
      </c>
      <c r="N50" s="20">
        <v>-15.298399999999999</v>
      </c>
      <c r="O50" s="20">
        <v>-9.5867000000000004</v>
      </c>
      <c r="P50" s="18">
        <v>37</v>
      </c>
    </row>
    <row r="51" spans="1:16" ht="12.75" customHeight="1" x14ac:dyDescent="0.2">
      <c r="A51" s="17">
        <v>38</v>
      </c>
      <c r="B51" s="19" t="s">
        <v>62</v>
      </c>
      <c r="C51" s="20">
        <f t="shared" si="55"/>
        <v>340.19129999999996</v>
      </c>
      <c r="D51" s="20">
        <v>323.73869999999999</v>
      </c>
      <c r="E51" s="20">
        <v>-229.8091</v>
      </c>
      <c r="F51" s="20">
        <v>144.91469999999998</v>
      </c>
      <c r="G51" s="20">
        <v>101.34699999999999</v>
      </c>
      <c r="H51" s="20">
        <f t="shared" si="56"/>
        <v>438.30810000000002</v>
      </c>
      <c r="I51" s="20">
        <v>60.206299999999999</v>
      </c>
      <c r="J51" s="20">
        <v>6.1326000000000036</v>
      </c>
      <c r="K51" s="20">
        <v>109.7127</v>
      </c>
      <c r="L51" s="20">
        <v>262.25650000000002</v>
      </c>
      <c r="M51" s="20">
        <f t="shared" si="57"/>
        <v>48.031599999999997</v>
      </c>
      <c r="N51" s="20">
        <v>-110.10250000000002</v>
      </c>
      <c r="O51" s="20">
        <v>158.13410000000002</v>
      </c>
      <c r="P51" s="18">
        <v>38</v>
      </c>
    </row>
    <row r="52" spans="1:16" ht="12.75" customHeight="1" x14ac:dyDescent="0.2">
      <c r="A52" s="17">
        <v>39</v>
      </c>
      <c r="B52" s="19" t="s">
        <v>63</v>
      </c>
      <c r="C52" s="20">
        <f t="shared" si="55"/>
        <v>-4314.9148000000005</v>
      </c>
      <c r="D52" s="20">
        <v>-1744.7460999999998</v>
      </c>
      <c r="E52" s="20">
        <v>-2007.3691000000003</v>
      </c>
      <c r="F52" s="20">
        <v>-343.6037</v>
      </c>
      <c r="G52" s="20">
        <v>-219.19590000000002</v>
      </c>
      <c r="H52" s="20">
        <f t="shared" si="56"/>
        <v>1024.8478000000005</v>
      </c>
      <c r="I52" s="20">
        <v>-395.52449999999999</v>
      </c>
      <c r="J52" s="20">
        <v>-422.02199999999993</v>
      </c>
      <c r="K52" s="20">
        <v>861.15160000000003</v>
      </c>
      <c r="L52" s="20">
        <v>981.24270000000024</v>
      </c>
      <c r="M52" s="20">
        <f t="shared" si="57"/>
        <v>-1370.6214</v>
      </c>
      <c r="N52" s="20">
        <v>-818.20360000000005</v>
      </c>
      <c r="O52" s="20">
        <v>-552.41780000000006</v>
      </c>
      <c r="P52" s="18">
        <v>39</v>
      </c>
    </row>
    <row r="53" spans="1:16" ht="12.75" customHeight="1" x14ac:dyDescent="0.2">
      <c r="A53" s="17">
        <v>40</v>
      </c>
      <c r="B53" s="19" t="s">
        <v>64</v>
      </c>
      <c r="C53" s="20">
        <f t="shared" si="55"/>
        <v>216.72370000000004</v>
      </c>
      <c r="D53" s="20">
        <v>55.408300000000004</v>
      </c>
      <c r="E53" s="20">
        <v>57.1023</v>
      </c>
      <c r="F53" s="20">
        <v>50.800200000000004</v>
      </c>
      <c r="G53" s="20">
        <v>53.412900000000008</v>
      </c>
      <c r="H53" s="20">
        <f t="shared" si="56"/>
        <v>-236.0539</v>
      </c>
      <c r="I53" s="20">
        <v>7.7153999999999989</v>
      </c>
      <c r="J53" s="20">
        <v>-112.19290000000001</v>
      </c>
      <c r="K53" s="20">
        <v>-2.2549999999999955</v>
      </c>
      <c r="L53" s="20">
        <v>-129.32139999999998</v>
      </c>
      <c r="M53" s="20">
        <f t="shared" si="57"/>
        <v>-93.319000000000003</v>
      </c>
      <c r="N53" s="20">
        <v>-8.5982999999999983</v>
      </c>
      <c r="O53" s="20">
        <v>-84.720700000000008</v>
      </c>
      <c r="P53" s="18">
        <v>40</v>
      </c>
    </row>
    <row r="54" spans="1:16" ht="12.75" customHeight="1" x14ac:dyDescent="0.2">
      <c r="A54" s="17">
        <v>41</v>
      </c>
      <c r="B54" s="19" t="s">
        <v>65</v>
      </c>
      <c r="C54" s="42">
        <f t="shared" ref="C54:O54" si="58">C33+C34</f>
        <v>773.27189999999609</v>
      </c>
      <c r="D54" s="42">
        <f t="shared" si="58"/>
        <v>-936.71239999999909</v>
      </c>
      <c r="E54" s="42">
        <f t="shared" si="58"/>
        <v>1522.2787999999982</v>
      </c>
      <c r="F54" s="42">
        <f t="shared" si="58"/>
        <v>-769.92939999999885</v>
      </c>
      <c r="G54" s="42">
        <f t="shared" si="58"/>
        <v>957.63489999999888</v>
      </c>
      <c r="H54" s="42">
        <f t="shared" si="58"/>
        <v>-895.76992000000064</v>
      </c>
      <c r="I54" s="42">
        <f t="shared" si="58"/>
        <v>-818.86020000000008</v>
      </c>
      <c r="J54" s="42">
        <f t="shared" si="58"/>
        <v>-34.739620000000514</v>
      </c>
      <c r="K54" s="42">
        <f t="shared" si="58"/>
        <v>-194.37489999999934</v>
      </c>
      <c r="L54" s="42">
        <f t="shared" si="58"/>
        <v>152.20479999999907</v>
      </c>
      <c r="M54" s="42">
        <f t="shared" si="58"/>
        <v>-1015.862500000002</v>
      </c>
      <c r="N54" s="42">
        <f t="shared" si="58"/>
        <v>-855.90050000000201</v>
      </c>
      <c r="O54" s="42">
        <f t="shared" si="58"/>
        <v>-159.96200000000022</v>
      </c>
      <c r="P54" s="18">
        <v>41</v>
      </c>
    </row>
    <row r="55" spans="1:16" ht="12.75" customHeight="1" x14ac:dyDescent="0.2">
      <c r="A55" s="17">
        <v>42</v>
      </c>
      <c r="B55" s="19" t="s">
        <v>66</v>
      </c>
      <c r="C55" s="42">
        <f t="shared" ref="C55:O55" si="59">-C54-C57</f>
        <v>-2065.911699999996</v>
      </c>
      <c r="D55" s="42">
        <f t="shared" si="59"/>
        <v>49.895699999999238</v>
      </c>
      <c r="E55" s="42">
        <f t="shared" si="59"/>
        <v>-490.28419999999824</v>
      </c>
      <c r="F55" s="42">
        <f t="shared" si="59"/>
        <v>-535.41110000000117</v>
      </c>
      <c r="G55" s="42">
        <f t="shared" si="59"/>
        <v>-1090.1120999999989</v>
      </c>
      <c r="H55" s="42">
        <f t="shared" si="59"/>
        <v>440.53502000000032</v>
      </c>
      <c r="I55" s="42">
        <f t="shared" si="59"/>
        <v>556.87469999999996</v>
      </c>
      <c r="J55" s="42">
        <f t="shared" si="59"/>
        <v>-86.378779999999495</v>
      </c>
      <c r="K55" s="42">
        <f t="shared" si="59"/>
        <v>-458.91420000000073</v>
      </c>
      <c r="L55" s="42">
        <f t="shared" si="59"/>
        <v>428.95330000000081</v>
      </c>
      <c r="M55" s="42">
        <f t="shared" si="59"/>
        <v>1020.373400000002</v>
      </c>
      <c r="N55" s="42">
        <f t="shared" si="59"/>
        <v>641.35330000000204</v>
      </c>
      <c r="O55" s="42">
        <f t="shared" si="59"/>
        <v>379.02010000000018</v>
      </c>
      <c r="P55" s="18">
        <v>42</v>
      </c>
    </row>
    <row r="56" spans="1:16" ht="12.75" customHeight="1" x14ac:dyDescent="0.2">
      <c r="A56" s="17">
        <v>43</v>
      </c>
      <c r="B56" s="19" t="s">
        <v>67</v>
      </c>
      <c r="C56" s="42">
        <f t="shared" ref="C56:O56" si="60">C54+C55</f>
        <v>-1292.6397999999999</v>
      </c>
      <c r="D56" s="42">
        <f t="shared" si="60"/>
        <v>-886.81669999999986</v>
      </c>
      <c r="E56" s="42">
        <f t="shared" si="60"/>
        <v>1031.9946</v>
      </c>
      <c r="F56" s="42">
        <f t="shared" si="60"/>
        <v>-1305.3405</v>
      </c>
      <c r="G56" s="42">
        <f t="shared" si="60"/>
        <v>-132.47720000000004</v>
      </c>
      <c r="H56" s="42">
        <f t="shared" si="60"/>
        <v>-455.23490000000032</v>
      </c>
      <c r="I56" s="42">
        <f t="shared" si="60"/>
        <v>-261.98550000000012</v>
      </c>
      <c r="J56" s="42">
        <f t="shared" si="60"/>
        <v>-121.11840000000001</v>
      </c>
      <c r="K56" s="42">
        <f t="shared" si="60"/>
        <v>-653.28910000000008</v>
      </c>
      <c r="L56" s="42">
        <f t="shared" si="60"/>
        <v>581.15809999999988</v>
      </c>
      <c r="M56" s="42">
        <f t="shared" si="60"/>
        <v>4.5108999999999924</v>
      </c>
      <c r="N56" s="42">
        <f t="shared" si="60"/>
        <v>-214.54719999999998</v>
      </c>
      <c r="O56" s="42">
        <f t="shared" si="60"/>
        <v>219.05809999999997</v>
      </c>
      <c r="P56" s="18">
        <v>43</v>
      </c>
    </row>
    <row r="57" spans="1:16" ht="12.75" customHeight="1" x14ac:dyDescent="0.2">
      <c r="A57" s="17">
        <v>44</v>
      </c>
      <c r="B57" s="19" t="s">
        <v>68</v>
      </c>
      <c r="C57" s="42">
        <f>C58+C59+C60</f>
        <v>1292.6397999999999</v>
      </c>
      <c r="D57" s="42">
        <f t="shared" ref="D57:G57" si="61">D58+D59+D60</f>
        <v>886.81669999999986</v>
      </c>
      <c r="E57" s="42">
        <f t="shared" si="61"/>
        <v>-1031.9946</v>
      </c>
      <c r="F57" s="42">
        <f t="shared" si="61"/>
        <v>1305.3405</v>
      </c>
      <c r="G57" s="42">
        <f t="shared" si="61"/>
        <v>132.47719999999998</v>
      </c>
      <c r="H57" s="42">
        <f>H58+H59+H60</f>
        <v>455.23490000000032</v>
      </c>
      <c r="I57" s="42">
        <f t="shared" ref="I57:L57" si="62">I58+I59+I60</f>
        <v>261.98550000000012</v>
      </c>
      <c r="J57" s="42">
        <f t="shared" si="62"/>
        <v>121.11840000000001</v>
      </c>
      <c r="K57" s="42">
        <f t="shared" si="62"/>
        <v>653.28910000000008</v>
      </c>
      <c r="L57" s="42">
        <f t="shared" si="62"/>
        <v>-581.15809999999988</v>
      </c>
      <c r="M57" s="42">
        <f>M58+M59+M60</f>
        <v>-4.5108999999999924</v>
      </c>
      <c r="N57" s="42">
        <f t="shared" ref="N57:O57" si="63">N58+N59+N60</f>
        <v>214.5472</v>
      </c>
      <c r="O57" s="42">
        <f t="shared" si="63"/>
        <v>-219.0581</v>
      </c>
      <c r="P57" s="18">
        <v>44</v>
      </c>
    </row>
    <row r="58" spans="1:16" ht="12.75" customHeight="1" x14ac:dyDescent="0.2">
      <c r="A58" s="17">
        <v>45</v>
      </c>
      <c r="B58" s="19" t="s">
        <v>69</v>
      </c>
      <c r="C58" s="20">
        <f t="shared" ref="C58:C60" si="64">D58+E58+F58+G58</f>
        <v>971.10919999999987</v>
      </c>
      <c r="D58" s="20">
        <v>747.01299999999992</v>
      </c>
      <c r="E58" s="20">
        <v>-587.71690000000001</v>
      </c>
      <c r="F58" s="20">
        <v>561.58349999999996</v>
      </c>
      <c r="G58" s="20">
        <v>250.2296</v>
      </c>
      <c r="H58" s="20">
        <f t="shared" ref="H58:H60" si="65">I58+J58+K58+L58</f>
        <v>632.34040000000027</v>
      </c>
      <c r="I58" s="20">
        <v>722.47660000000008</v>
      </c>
      <c r="J58" s="20">
        <v>-102.9254</v>
      </c>
      <c r="K58" s="20">
        <v>697.65740000000005</v>
      </c>
      <c r="L58" s="20">
        <v>-684.86819999999989</v>
      </c>
      <c r="M58" s="20">
        <f t="shared" ref="M58:M60" si="66">N58+O58</f>
        <v>-4.5108999999999924</v>
      </c>
      <c r="N58" s="20">
        <v>214.5472</v>
      </c>
      <c r="O58" s="20">
        <v>-219.0581</v>
      </c>
      <c r="P58" s="18">
        <v>45</v>
      </c>
    </row>
    <row r="59" spans="1:16" ht="12.75" customHeight="1" x14ac:dyDescent="0.2">
      <c r="A59" s="17">
        <v>46</v>
      </c>
      <c r="B59" s="19" t="s">
        <v>70</v>
      </c>
      <c r="C59" s="20">
        <f t="shared" si="64"/>
        <v>0</v>
      </c>
      <c r="D59" s="21">
        <v>0</v>
      </c>
      <c r="E59" s="21">
        <v>0</v>
      </c>
      <c r="F59" s="21">
        <v>0</v>
      </c>
      <c r="G59" s="21">
        <v>0</v>
      </c>
      <c r="H59" s="20">
        <f t="shared" si="65"/>
        <v>0</v>
      </c>
      <c r="I59" s="21">
        <v>0</v>
      </c>
      <c r="J59" s="21">
        <v>0</v>
      </c>
      <c r="K59" s="21">
        <v>0</v>
      </c>
      <c r="L59" s="21">
        <v>0</v>
      </c>
      <c r="M59" s="20">
        <f t="shared" si="66"/>
        <v>0</v>
      </c>
      <c r="N59" s="21">
        <v>0</v>
      </c>
      <c r="O59" s="21">
        <v>0</v>
      </c>
      <c r="P59" s="18">
        <v>46</v>
      </c>
    </row>
    <row r="60" spans="1:16" ht="12.75" customHeight="1" x14ac:dyDescent="0.2">
      <c r="A60" s="17">
        <v>47</v>
      </c>
      <c r="B60" s="19" t="s">
        <v>71</v>
      </c>
      <c r="C60" s="20">
        <f t="shared" si="64"/>
        <v>321.53060000000005</v>
      </c>
      <c r="D60" s="20">
        <v>139.80369999999999</v>
      </c>
      <c r="E60" s="20">
        <v>-444.27769999999998</v>
      </c>
      <c r="F60" s="20">
        <v>743.75700000000006</v>
      </c>
      <c r="G60" s="20">
        <v>-117.75240000000002</v>
      </c>
      <c r="H60" s="20">
        <f t="shared" si="65"/>
        <v>-177.10549999999995</v>
      </c>
      <c r="I60" s="20">
        <v>-460.49109999999996</v>
      </c>
      <c r="J60" s="20">
        <v>224.0438</v>
      </c>
      <c r="K60" s="20">
        <v>-44.368300000000005</v>
      </c>
      <c r="L60" s="20">
        <v>103.71010000000001</v>
      </c>
      <c r="M60" s="20">
        <f t="shared" si="66"/>
        <v>0</v>
      </c>
      <c r="N60" s="20">
        <v>0</v>
      </c>
      <c r="O60" s="20">
        <v>0</v>
      </c>
      <c r="P60" s="18">
        <v>47</v>
      </c>
    </row>
    <row r="61" spans="1:16" ht="6" customHeight="1" x14ac:dyDescent="0.2">
      <c r="A61" s="22"/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5"/>
    </row>
    <row r="62" spans="1:16" ht="6" customHeight="1" x14ac:dyDescent="0.2">
      <c r="B62" s="26"/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6" ht="12.75" customHeight="1" x14ac:dyDescent="0.2">
      <c r="A63" s="4" t="s">
        <v>13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6" ht="12.75" customHeight="1" x14ac:dyDescent="0.2">
      <c r="A64" s="37" t="s">
        <v>19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ht="12.75" customHeight="1" x14ac:dyDescent="0.2">
      <c r="A65" s="4" t="s">
        <v>14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ht="12.75" customHeight="1" x14ac:dyDescent="0.2">
      <c r="A66" s="4" t="s">
        <v>15</v>
      </c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ht="12.75" customHeight="1" x14ac:dyDescent="0.2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1:15" ht="12.75" customHeight="1" x14ac:dyDescent="0.2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1:15" ht="12.75" customHeight="1" x14ac:dyDescent="0.2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1:15" ht="12.75" customHeight="1" x14ac:dyDescent="0.2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</row>
    <row r="71" spans="1:15" ht="12.75" customHeight="1" x14ac:dyDescent="0.2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 ht="12.75" customHeight="1" x14ac:dyDescent="0.2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</row>
    <row r="73" spans="1:15" ht="12.75" customHeight="1" x14ac:dyDescent="0.2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</row>
    <row r="74" spans="1:15" ht="12.75" customHeight="1" x14ac:dyDescent="0.2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5" spans="1:15" ht="12.75" customHeight="1" x14ac:dyDescent="0.2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 ht="12.75" customHeight="1" x14ac:dyDescent="0.2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1:15" ht="12.75" customHeight="1" x14ac:dyDescent="0.2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1:15" ht="12.75" customHeight="1" x14ac:dyDescent="0.2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15" ht="12.75" customHeight="1" x14ac:dyDescent="0.2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</row>
    <row r="80" spans="1:15" ht="12.75" customHeight="1" x14ac:dyDescent="0.2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3:15" ht="12.75" customHeight="1" x14ac:dyDescent="0.2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</row>
    <row r="82" spans="3:15" ht="12.75" customHeight="1" x14ac:dyDescent="0.2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</row>
    <row r="83" spans="3:15" ht="12.75" customHeight="1" x14ac:dyDescent="0.2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</row>
    <row r="84" spans="3:15" ht="12.75" customHeight="1" x14ac:dyDescent="0.2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</row>
    <row r="85" spans="3:15" ht="12.75" customHeight="1" x14ac:dyDescent="0.2">
      <c r="C85" s="30"/>
      <c r="D85" s="31"/>
      <c r="E85" s="31"/>
      <c r="F85" s="31"/>
      <c r="G85" s="31"/>
      <c r="H85" s="30"/>
      <c r="I85" s="30"/>
      <c r="J85" s="30"/>
      <c r="K85" s="30"/>
      <c r="L85" s="30"/>
      <c r="M85" s="30"/>
      <c r="N85" s="30"/>
      <c r="O85" s="30"/>
    </row>
    <row r="86" spans="3:15" ht="12.75" customHeight="1" x14ac:dyDescent="0.2"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</row>
    <row r="87" spans="3:15" ht="12.75" customHeight="1" x14ac:dyDescent="0.2"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</row>
    <row r="88" spans="3:15" ht="12.75" customHeight="1" x14ac:dyDescent="0.2"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</row>
    <row r="89" spans="3:15" ht="12.75" customHeight="1" x14ac:dyDescent="0.2"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</row>
    <row r="90" spans="3:15" ht="12.75" customHeight="1" x14ac:dyDescent="0.2"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</row>
    <row r="91" spans="3:15" ht="12.75" customHeight="1" x14ac:dyDescent="0.2"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3:15" ht="12.75" customHeight="1" x14ac:dyDescent="0.2"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3:15" ht="12.75" customHeight="1" x14ac:dyDescent="0.2"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3:15" ht="12.75" customHeight="1" x14ac:dyDescent="0.2"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</row>
    <row r="95" spans="3:15" ht="12.75" customHeight="1" x14ac:dyDescent="0.2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</row>
    <row r="96" spans="3:15" ht="12.75" customHeight="1" x14ac:dyDescent="0.2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3:15" ht="12.75" customHeight="1" x14ac:dyDescent="0.2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</row>
    <row r="98" spans="3:15" ht="12.75" customHeight="1" x14ac:dyDescent="0.2"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</row>
    <row r="99" spans="3:15" ht="12.75" customHeight="1" x14ac:dyDescent="0.2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3:15" ht="12.75" customHeight="1" x14ac:dyDescent="0.2"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3:15" ht="12.75" customHeight="1" x14ac:dyDescent="0.2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3:15" ht="12.75" customHeight="1" x14ac:dyDescent="0.2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3:15" ht="12.75" customHeight="1" x14ac:dyDescent="0.2"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</row>
    <row r="104" spans="3:15" ht="12.75" customHeight="1" x14ac:dyDescent="0.2"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</row>
    <row r="105" spans="3:15" ht="12.75" customHeight="1" x14ac:dyDescent="0.2"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3:15" ht="12.75" customHeight="1" x14ac:dyDescent="0.2"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</row>
    <row r="107" spans="3:15" ht="12.75" customHeight="1" x14ac:dyDescent="0.2"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3:15" ht="12.75" customHeight="1" x14ac:dyDescent="0.2"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</row>
    <row r="109" spans="3:15" ht="12.75" customHeight="1" x14ac:dyDescent="0.2"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3:15" ht="12.75" customHeight="1" x14ac:dyDescent="0.2">
      <c r="C110" s="36"/>
      <c r="D110" s="36"/>
      <c r="E110" s="36"/>
      <c r="F110" s="36"/>
      <c r="G110" s="36"/>
      <c r="H110" s="29"/>
      <c r="I110" s="29"/>
      <c r="J110" s="29"/>
      <c r="K110" s="29"/>
      <c r="L110" s="29"/>
      <c r="M110" s="29"/>
      <c r="N110" s="29"/>
      <c r="O110" s="29"/>
    </row>
    <row r="111" spans="3:15" ht="12.75" customHeight="1" x14ac:dyDescent="0.2"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</row>
    <row r="112" spans="3:15" ht="12.75" customHeight="1" x14ac:dyDescent="0.2"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</row>
    <row r="113" spans="3:15" ht="12.75" customHeight="1" x14ac:dyDescent="0.2"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</sheetData>
  <mergeCells count="18">
    <mergeCell ref="C9:G9"/>
    <mergeCell ref="C10:G10"/>
    <mergeCell ref="H10:L10"/>
    <mergeCell ref="C11:C12"/>
    <mergeCell ref="D11:G11"/>
    <mergeCell ref="H11:H12"/>
    <mergeCell ref="I11:L11"/>
    <mergeCell ref="H9:O9"/>
    <mergeCell ref="M10:O10"/>
    <mergeCell ref="N11:O11"/>
    <mergeCell ref="C8:G8"/>
    <mergeCell ref="A1:G1"/>
    <mergeCell ref="A2:G2"/>
    <mergeCell ref="A3:G3"/>
    <mergeCell ref="H1:P1"/>
    <mergeCell ref="H2:P2"/>
    <mergeCell ref="H3:P3"/>
    <mergeCell ref="H8:O8"/>
  </mergeCells>
  <printOptions horizontalCentered="1"/>
  <pageMargins left="0.70866141732283472" right="0.70866141732283472" top="0.74803149606299213" bottom="0.74803149606299213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2019-09-23T15:27:44Z</cp:lastPrinted>
  <dcterms:created xsi:type="dcterms:W3CDTF">2018-11-21T20:09:16Z</dcterms:created>
  <dcterms:modified xsi:type="dcterms:W3CDTF">2019-09-23T17:08:10Z</dcterms:modified>
</cp:coreProperties>
</file>